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6040" yWindow="0" windowWidth="23070" windowHeight="9720"/>
  </bookViews>
  <sheets>
    <sheet name="Sheet3" sheetId="33" r:id="rId1"/>
    <sheet name="Sheet4" sheetId="34" r:id="rId2"/>
    <sheet name="Sheet5" sheetId="35" r:id="rId3"/>
    <sheet name="Sheet6" sheetId="36" r:id="rId4"/>
    <sheet name="Sheet7" sheetId="37" r:id="rId5"/>
    <sheet name="Sheet8" sheetId="38" r:id="rId6"/>
    <sheet name="2 month Regression setup sheet" sheetId="31" r:id="rId7"/>
    <sheet name="1 month Regression setup sheet" sheetId="29" r:id="rId8"/>
    <sheet name="US prod &amp; WTI price" sheetId="28" r:id="rId9"/>
    <sheet name="Annual Crude prices-Production" sheetId="30" r:id="rId10"/>
    <sheet name="Sheet19" sheetId="19" r:id="rId11"/>
    <sheet name="Sheet20" sheetId="20" r:id="rId12"/>
    <sheet name="Sheet21" sheetId="21" r:id="rId13"/>
    <sheet name="Sheet22" sheetId="22" r:id="rId14"/>
    <sheet name="Sheet23" sheetId="23" r:id="rId15"/>
    <sheet name="Sheet24" sheetId="2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8" i="30" l="1"/>
  <c r="AF22" i="30"/>
  <c r="AF21" i="30"/>
  <c r="AF20" i="30"/>
  <c r="AF19" i="30"/>
  <c r="AF18" i="30"/>
  <c r="AF17" i="30"/>
  <c r="AF16" i="30"/>
  <c r="AF15" i="30"/>
  <c r="AF14" i="30"/>
  <c r="AF13" i="30"/>
  <c r="AF12" i="30"/>
  <c r="AF11" i="30"/>
  <c r="AF10" i="30"/>
  <c r="AF9" i="30"/>
  <c r="AF8" i="30"/>
  <c r="AF7" i="30"/>
  <c r="AF6" i="30"/>
  <c r="AD22" i="30"/>
  <c r="AD21" i="30"/>
  <c r="AD20" i="30"/>
  <c r="AD19" i="30"/>
  <c r="AD18" i="30"/>
  <c r="AD17" i="30"/>
  <c r="AD16" i="30"/>
  <c r="AD15" i="30"/>
  <c r="AD14" i="30"/>
  <c r="AD13" i="30"/>
  <c r="AD12" i="30"/>
  <c r="AD11" i="30"/>
  <c r="AD10" i="30"/>
  <c r="AD9" i="30"/>
  <c r="AD8" i="30"/>
  <c r="AD7" i="30"/>
  <c r="AD6" i="30"/>
  <c r="AE29" i="30"/>
  <c r="AC29" i="30"/>
  <c r="AE28" i="30"/>
  <c r="AE26" i="30"/>
  <c r="AC26" i="30"/>
  <c r="AE25" i="30"/>
  <c r="AC25" i="30"/>
  <c r="AE24" i="30"/>
  <c r="AC24" i="30"/>
  <c r="Z5" i="30"/>
  <c r="Z6" i="30"/>
  <c r="Z7" i="30"/>
  <c r="Z8" i="30"/>
  <c r="Z9" i="30"/>
  <c r="Z10" i="30"/>
  <c r="Z11" i="30"/>
  <c r="Z12" i="30"/>
  <c r="Z13" i="30"/>
  <c r="Z14" i="30"/>
  <c r="Z15" i="30"/>
  <c r="Z16" i="30"/>
  <c r="Z17" i="30"/>
  <c r="Z18" i="30"/>
  <c r="Z19" i="30"/>
  <c r="Z20" i="30"/>
  <c r="Z21" i="30"/>
  <c r="Z22" i="30"/>
  <c r="C992" i="28"/>
  <c r="F992" i="28"/>
  <c r="L889" i="28" l="1"/>
  <c r="L837" i="28"/>
  <c r="L784" i="28"/>
  <c r="L732" i="28"/>
  <c r="L680" i="28"/>
  <c r="L628" i="28"/>
  <c r="L576" i="28"/>
  <c r="L524" i="28"/>
  <c r="L471" i="28"/>
  <c r="L419" i="28"/>
  <c r="L367" i="28"/>
  <c r="L315" i="28"/>
  <c r="L263" i="28"/>
  <c r="L211" i="28"/>
  <c r="L158" i="28"/>
  <c r="L106" i="28"/>
  <c r="L54" i="28"/>
  <c r="L2" i="28"/>
  <c r="L941" i="28" l="1"/>
  <c r="C991" i="28" l="1"/>
  <c r="C990" i="28"/>
  <c r="F991" i="28"/>
  <c r="F990" i="28"/>
  <c r="F2" i="31" l="1"/>
  <c r="F1" i="31"/>
  <c r="F3" i="31" s="1"/>
  <c r="G7" i="29"/>
  <c r="G6" i="29"/>
  <c r="G8" i="29" s="1"/>
  <c r="G9" i="29" l="1"/>
  <c r="E12" i="30"/>
  <c r="A15" i="29"/>
  <c r="A14" i="29"/>
  <c r="F12" i="30" l="1"/>
  <c r="G12" i="30" s="1"/>
  <c r="H12" i="30" s="1"/>
  <c r="I12" i="30" s="1"/>
  <c r="J12" i="30" s="1"/>
  <c r="K12" i="30" s="1"/>
  <c r="M12" i="30" s="1"/>
  <c r="D14" i="30"/>
  <c r="N17" i="31"/>
  <c r="N16" i="31"/>
  <c r="N15" i="31"/>
  <c r="N14" i="31"/>
  <c r="N13" i="31"/>
  <c r="N12" i="31"/>
  <c r="N11" i="31"/>
  <c r="N10" i="31"/>
  <c r="N9" i="31"/>
  <c r="N8" i="31"/>
  <c r="N7" i="31"/>
  <c r="N6" i="31"/>
  <c r="J8" i="31"/>
  <c r="K8" i="31" s="1"/>
  <c r="T250" i="29"/>
  <c r="T248" i="29"/>
  <c r="T246" i="29"/>
  <c r="T244" i="29"/>
  <c r="T242" i="29"/>
  <c r="T240" i="29"/>
  <c r="T238" i="29"/>
  <c r="T236" i="29"/>
  <c r="T234" i="29"/>
  <c r="T232" i="29"/>
  <c r="T230" i="29"/>
  <c r="T228" i="29"/>
  <c r="T226" i="29"/>
  <c r="T224" i="29"/>
  <c r="T222" i="29"/>
  <c r="T220" i="29"/>
  <c r="T218" i="29"/>
  <c r="T216" i="29"/>
  <c r="T214" i="29"/>
  <c r="T212" i="29"/>
  <c r="T210" i="29"/>
  <c r="T208" i="29"/>
  <c r="T206" i="29"/>
  <c r="T204" i="29"/>
  <c r="T202" i="29"/>
  <c r="T200" i="29"/>
  <c r="T198" i="29"/>
  <c r="T196" i="29"/>
  <c r="T194" i="29"/>
  <c r="T192" i="29"/>
  <c r="T190" i="29"/>
  <c r="T188" i="29"/>
  <c r="T186" i="29"/>
  <c r="T184" i="29"/>
  <c r="T182" i="29"/>
  <c r="T180" i="29"/>
  <c r="T178" i="29"/>
  <c r="T176" i="29"/>
  <c r="T174" i="29"/>
  <c r="T172" i="29"/>
  <c r="T170" i="29"/>
  <c r="T168" i="29"/>
  <c r="T166" i="29"/>
  <c r="T164" i="29"/>
  <c r="T162" i="29"/>
  <c r="T160" i="29"/>
  <c r="T158" i="29"/>
  <c r="T156" i="29"/>
  <c r="T154" i="29"/>
  <c r="T152" i="29"/>
  <c r="T150" i="29"/>
  <c r="T148" i="29"/>
  <c r="T146" i="29"/>
  <c r="T144" i="29"/>
  <c r="T142" i="29"/>
  <c r="T140" i="29"/>
  <c r="T138" i="29"/>
  <c r="T136" i="29"/>
  <c r="T134" i="29"/>
  <c r="T132" i="29"/>
  <c r="T130" i="29"/>
  <c r="T128" i="29"/>
  <c r="T126" i="29"/>
  <c r="T124" i="29"/>
  <c r="T122" i="29"/>
  <c r="T120" i="29"/>
  <c r="T118" i="29"/>
  <c r="T116" i="29"/>
  <c r="T114" i="29"/>
  <c r="T112" i="29"/>
  <c r="T110" i="29"/>
  <c r="T108" i="29"/>
  <c r="T106" i="29"/>
  <c r="T104" i="29"/>
  <c r="T102" i="29"/>
  <c r="T100" i="29"/>
  <c r="T98" i="29"/>
  <c r="T96" i="29"/>
  <c r="T94" i="29"/>
  <c r="T92" i="29"/>
  <c r="T90" i="29"/>
  <c r="T88" i="29"/>
  <c r="T86" i="29"/>
  <c r="T84" i="29"/>
  <c r="T82" i="29"/>
  <c r="T80" i="29"/>
  <c r="T78" i="29"/>
  <c r="T76" i="29"/>
  <c r="T74" i="29"/>
  <c r="T72" i="29"/>
  <c r="T70" i="29"/>
  <c r="T68" i="29"/>
  <c r="T66" i="29"/>
  <c r="T64" i="29"/>
  <c r="T62" i="29"/>
  <c r="T60" i="29"/>
  <c r="T58" i="29"/>
  <c r="T56" i="29"/>
  <c r="T54" i="29"/>
  <c r="T52" i="29"/>
  <c r="T50" i="29"/>
  <c r="T48" i="29"/>
  <c r="T46" i="29"/>
  <c r="T44" i="29"/>
  <c r="T42" i="29"/>
  <c r="T40" i="29"/>
  <c r="T38" i="29"/>
  <c r="T36" i="29"/>
  <c r="T34" i="29"/>
  <c r="T32" i="29"/>
  <c r="T30" i="29"/>
  <c r="T28" i="29"/>
  <c r="T26" i="29"/>
  <c r="T24" i="29"/>
  <c r="T16" i="29"/>
  <c r="T14" i="29"/>
  <c r="T22" i="29"/>
  <c r="T20" i="29"/>
  <c r="T18" i="29"/>
  <c r="J15" i="31"/>
  <c r="J14" i="31"/>
  <c r="J13" i="31"/>
  <c r="J12" i="31"/>
  <c r="J11" i="31"/>
  <c r="J10" i="31"/>
  <c r="J9" i="31"/>
  <c r="J7" i="31"/>
  <c r="K7" i="31" s="1"/>
  <c r="C7" i="31"/>
  <c r="D7" i="31" s="1"/>
  <c r="M7" i="31" s="1"/>
  <c r="C8" i="31"/>
  <c r="C9" i="31"/>
  <c r="C10" i="31"/>
  <c r="C11" i="31"/>
  <c r="C12" i="31"/>
  <c r="C13" i="31"/>
  <c r="C21" i="31"/>
  <c r="C28" i="31"/>
  <c r="N125" i="31"/>
  <c r="J125" i="31"/>
  <c r="K125" i="31" s="1"/>
  <c r="O125" i="31" s="1"/>
  <c r="D250" i="29"/>
  <c r="E250" i="29" s="1"/>
  <c r="P250" i="29" s="1"/>
  <c r="Q250" i="29"/>
  <c r="M250" i="29"/>
  <c r="N250" i="29" s="1"/>
  <c r="R250" i="29" s="1"/>
  <c r="C125" i="31"/>
  <c r="D125" i="31" s="1"/>
  <c r="M125" i="31" s="1"/>
  <c r="N12" i="30" l="1"/>
  <c r="O12" i="30" s="1"/>
  <c r="P12" i="30" s="1"/>
  <c r="Q12" i="30" s="1"/>
  <c r="R12" i="30" s="1"/>
  <c r="S12" i="30" s="1"/>
  <c r="T12" i="30" s="1"/>
  <c r="U12" i="30" s="1"/>
  <c r="N124" i="31"/>
  <c r="J124" i="31"/>
  <c r="K124" i="31" s="1"/>
  <c r="O124" i="31" s="1"/>
  <c r="C124" i="31"/>
  <c r="D124" i="31" s="1"/>
  <c r="N123" i="31"/>
  <c r="J123" i="31"/>
  <c r="K123" i="31" s="1"/>
  <c r="O123" i="31" s="1"/>
  <c r="C123" i="31"/>
  <c r="D123" i="31" s="1"/>
  <c r="N122" i="31"/>
  <c r="J122" i="31"/>
  <c r="K122" i="31" s="1"/>
  <c r="O122" i="31" s="1"/>
  <c r="C122" i="31"/>
  <c r="D122" i="31" s="1"/>
  <c r="N121" i="31"/>
  <c r="J121" i="31"/>
  <c r="K121" i="31" s="1"/>
  <c r="O121" i="31" s="1"/>
  <c r="C121" i="31"/>
  <c r="D121" i="31" s="1"/>
  <c r="N120" i="31"/>
  <c r="J120" i="31"/>
  <c r="K120" i="31" s="1"/>
  <c r="O120" i="31" s="1"/>
  <c r="C120" i="31"/>
  <c r="D120" i="31" s="1"/>
  <c r="N119" i="31"/>
  <c r="J119" i="31"/>
  <c r="K119" i="31" s="1"/>
  <c r="O119" i="31" s="1"/>
  <c r="C119" i="31"/>
  <c r="D119" i="31" s="1"/>
  <c r="N118" i="31"/>
  <c r="J118" i="31"/>
  <c r="K118" i="31" s="1"/>
  <c r="O118" i="31" s="1"/>
  <c r="C118" i="31"/>
  <c r="D118" i="31" s="1"/>
  <c r="N117" i="31"/>
  <c r="J117" i="31"/>
  <c r="K117" i="31" s="1"/>
  <c r="O117" i="31" s="1"/>
  <c r="C117" i="31"/>
  <c r="D117" i="31" s="1"/>
  <c r="N116" i="31"/>
  <c r="J116" i="31"/>
  <c r="K116" i="31" s="1"/>
  <c r="O116" i="31" s="1"/>
  <c r="C116" i="31"/>
  <c r="D116" i="31" s="1"/>
  <c r="N115" i="31"/>
  <c r="J115" i="31"/>
  <c r="K115" i="31" s="1"/>
  <c r="O115" i="31" s="1"/>
  <c r="C115" i="31"/>
  <c r="D115" i="31" s="1"/>
  <c r="N114" i="31"/>
  <c r="J114" i="31"/>
  <c r="K114" i="31" s="1"/>
  <c r="O114" i="31" s="1"/>
  <c r="C114" i="31"/>
  <c r="D114" i="31" s="1"/>
  <c r="N113" i="31"/>
  <c r="J113" i="31"/>
  <c r="K113" i="31" s="1"/>
  <c r="O113" i="31" s="1"/>
  <c r="C113" i="31"/>
  <c r="D113" i="31" s="1"/>
  <c r="N112" i="31"/>
  <c r="J112" i="31"/>
  <c r="K112" i="31" s="1"/>
  <c r="O112" i="31" s="1"/>
  <c r="C112" i="31"/>
  <c r="D112" i="31" s="1"/>
  <c r="N111" i="31"/>
  <c r="J111" i="31"/>
  <c r="K111" i="31" s="1"/>
  <c r="O111" i="31" s="1"/>
  <c r="C111" i="31"/>
  <c r="D111" i="31" s="1"/>
  <c r="N110" i="31"/>
  <c r="J110" i="31"/>
  <c r="K110" i="31" s="1"/>
  <c r="O110" i="31" s="1"/>
  <c r="C110" i="31"/>
  <c r="D110" i="31" s="1"/>
  <c r="N109" i="31"/>
  <c r="J109" i="31"/>
  <c r="K109" i="31" s="1"/>
  <c r="O109" i="31" s="1"/>
  <c r="C109" i="31"/>
  <c r="D109" i="31" s="1"/>
  <c r="N108" i="31"/>
  <c r="J108" i="31"/>
  <c r="K108" i="31" s="1"/>
  <c r="O108" i="31" s="1"/>
  <c r="C108" i="31"/>
  <c r="D108" i="31" s="1"/>
  <c r="N107" i="31"/>
  <c r="J107" i="31"/>
  <c r="K107" i="31" s="1"/>
  <c r="O107" i="31" s="1"/>
  <c r="C107" i="31"/>
  <c r="D107" i="31" s="1"/>
  <c r="N106" i="31"/>
  <c r="J106" i="31"/>
  <c r="K106" i="31" s="1"/>
  <c r="O106" i="31" s="1"/>
  <c r="C106" i="31"/>
  <c r="D106" i="31" s="1"/>
  <c r="N105" i="31"/>
  <c r="J105" i="31"/>
  <c r="K105" i="31" s="1"/>
  <c r="O105" i="31" s="1"/>
  <c r="C105" i="31"/>
  <c r="D105" i="31" s="1"/>
  <c r="N104" i="31"/>
  <c r="J104" i="31"/>
  <c r="K104" i="31" s="1"/>
  <c r="O104" i="31" s="1"/>
  <c r="C104" i="31"/>
  <c r="D104" i="31" s="1"/>
  <c r="N103" i="31"/>
  <c r="J103" i="31"/>
  <c r="K103" i="31" s="1"/>
  <c r="O103" i="31" s="1"/>
  <c r="C103" i="31"/>
  <c r="D103" i="31" s="1"/>
  <c r="N102" i="31"/>
  <c r="J102" i="31"/>
  <c r="K102" i="31" s="1"/>
  <c r="O102" i="31" s="1"/>
  <c r="C102" i="31"/>
  <c r="D102" i="31" s="1"/>
  <c r="N101" i="31"/>
  <c r="J101" i="31"/>
  <c r="K101" i="31" s="1"/>
  <c r="O101" i="31" s="1"/>
  <c r="C101" i="31"/>
  <c r="D101" i="31" s="1"/>
  <c r="N100" i="31"/>
  <c r="J100" i="31"/>
  <c r="K100" i="31" s="1"/>
  <c r="O100" i="31" s="1"/>
  <c r="C100" i="31"/>
  <c r="D100" i="31" s="1"/>
  <c r="N99" i="31"/>
  <c r="J99" i="31"/>
  <c r="K99" i="31" s="1"/>
  <c r="O99" i="31" s="1"/>
  <c r="C99" i="31"/>
  <c r="D99" i="31" s="1"/>
  <c r="N98" i="31"/>
  <c r="J98" i="31"/>
  <c r="K98" i="31" s="1"/>
  <c r="O98" i="31" s="1"/>
  <c r="C98" i="31"/>
  <c r="D98" i="31" s="1"/>
  <c r="N97" i="31"/>
  <c r="J97" i="31"/>
  <c r="K97" i="31" s="1"/>
  <c r="O97" i="31" s="1"/>
  <c r="C97" i="31"/>
  <c r="D97" i="31" s="1"/>
  <c r="N96" i="31"/>
  <c r="J96" i="31"/>
  <c r="K96" i="31" s="1"/>
  <c r="O96" i="31" s="1"/>
  <c r="C96" i="31"/>
  <c r="D96" i="31" s="1"/>
  <c r="N95" i="31"/>
  <c r="J95" i="31"/>
  <c r="K95" i="31" s="1"/>
  <c r="O95" i="31" s="1"/>
  <c r="C95" i="31"/>
  <c r="D95" i="31" s="1"/>
  <c r="N94" i="31"/>
  <c r="J94" i="31"/>
  <c r="K94" i="31" s="1"/>
  <c r="O94" i="31" s="1"/>
  <c r="C94" i="31"/>
  <c r="D94" i="31" s="1"/>
  <c r="N93" i="31"/>
  <c r="J93" i="31"/>
  <c r="K93" i="31" s="1"/>
  <c r="O93" i="31" s="1"/>
  <c r="C93" i="31"/>
  <c r="D93" i="31" s="1"/>
  <c r="N92" i="31"/>
  <c r="J92" i="31"/>
  <c r="K92" i="31" s="1"/>
  <c r="O92" i="31" s="1"/>
  <c r="C92" i="31"/>
  <c r="D92" i="31" s="1"/>
  <c r="N91" i="31"/>
  <c r="J91" i="31"/>
  <c r="K91" i="31" s="1"/>
  <c r="O91" i="31" s="1"/>
  <c r="C91" i="31"/>
  <c r="D91" i="31" s="1"/>
  <c r="N90" i="31"/>
  <c r="J90" i="31"/>
  <c r="K90" i="31" s="1"/>
  <c r="O90" i="31" s="1"/>
  <c r="C90" i="31"/>
  <c r="D90" i="31" s="1"/>
  <c r="N89" i="31"/>
  <c r="J89" i="31"/>
  <c r="K89" i="31" s="1"/>
  <c r="O89" i="31" s="1"/>
  <c r="C89" i="31"/>
  <c r="D89" i="31" s="1"/>
  <c r="M89" i="31" s="1"/>
  <c r="N88" i="31"/>
  <c r="J88" i="31"/>
  <c r="K88" i="31" s="1"/>
  <c r="O88" i="31" s="1"/>
  <c r="C88" i="31"/>
  <c r="D88" i="31" s="1"/>
  <c r="N87" i="31"/>
  <c r="J87" i="31"/>
  <c r="K87" i="31" s="1"/>
  <c r="O87" i="31" s="1"/>
  <c r="C87" i="31"/>
  <c r="D87" i="31" s="1"/>
  <c r="M87" i="31" s="1"/>
  <c r="N86" i="31"/>
  <c r="J86" i="31"/>
  <c r="K86" i="31" s="1"/>
  <c r="O86" i="31" s="1"/>
  <c r="C86" i="31"/>
  <c r="D86" i="31" s="1"/>
  <c r="N85" i="31"/>
  <c r="J85" i="31"/>
  <c r="K85" i="31" s="1"/>
  <c r="O85" i="31" s="1"/>
  <c r="C85" i="31"/>
  <c r="D85" i="31" s="1"/>
  <c r="N84" i="31"/>
  <c r="J84" i="31"/>
  <c r="K84" i="31" s="1"/>
  <c r="O84" i="31" s="1"/>
  <c r="C84" i="31"/>
  <c r="D84" i="31" s="1"/>
  <c r="N83" i="31"/>
  <c r="J83" i="31"/>
  <c r="K83" i="31" s="1"/>
  <c r="O83" i="31" s="1"/>
  <c r="C83" i="31"/>
  <c r="D83" i="31" s="1"/>
  <c r="N82" i="31"/>
  <c r="J82" i="31"/>
  <c r="K82" i="31" s="1"/>
  <c r="O82" i="31" s="1"/>
  <c r="C82" i="31"/>
  <c r="D82" i="31" s="1"/>
  <c r="N81" i="31"/>
  <c r="J81" i="31"/>
  <c r="K81" i="31" s="1"/>
  <c r="O81" i="31" s="1"/>
  <c r="C81" i="31"/>
  <c r="D81" i="31" s="1"/>
  <c r="N80" i="31"/>
  <c r="J80" i="31"/>
  <c r="K80" i="31" s="1"/>
  <c r="O80" i="31" s="1"/>
  <c r="C80" i="31"/>
  <c r="D80" i="31" s="1"/>
  <c r="N79" i="31"/>
  <c r="J79" i="31"/>
  <c r="K79" i="31" s="1"/>
  <c r="O79" i="31" s="1"/>
  <c r="C79" i="31"/>
  <c r="D79" i="31" s="1"/>
  <c r="N78" i="31"/>
  <c r="J78" i="31"/>
  <c r="K78" i="31" s="1"/>
  <c r="O78" i="31" s="1"/>
  <c r="C78" i="31"/>
  <c r="D78" i="31" s="1"/>
  <c r="N77" i="31"/>
  <c r="J77" i="31"/>
  <c r="K77" i="31" s="1"/>
  <c r="O77" i="31" s="1"/>
  <c r="C77" i="31"/>
  <c r="D77" i="31" s="1"/>
  <c r="N76" i="31"/>
  <c r="J76" i="31"/>
  <c r="K76" i="31" s="1"/>
  <c r="O76" i="31" s="1"/>
  <c r="C76" i="31"/>
  <c r="D76" i="31" s="1"/>
  <c r="N75" i="31"/>
  <c r="J75" i="31"/>
  <c r="K75" i="31" s="1"/>
  <c r="O75" i="31" s="1"/>
  <c r="C75" i="31"/>
  <c r="D75" i="31" s="1"/>
  <c r="N74" i="31"/>
  <c r="J74" i="31"/>
  <c r="K74" i="31" s="1"/>
  <c r="O74" i="31" s="1"/>
  <c r="C74" i="31"/>
  <c r="D74" i="31" s="1"/>
  <c r="N73" i="31"/>
  <c r="J73" i="31"/>
  <c r="K73" i="31" s="1"/>
  <c r="O73" i="31" s="1"/>
  <c r="C73" i="31"/>
  <c r="D73" i="31" s="1"/>
  <c r="N72" i="31"/>
  <c r="J72" i="31"/>
  <c r="K72" i="31" s="1"/>
  <c r="O72" i="31" s="1"/>
  <c r="C72" i="31"/>
  <c r="D72" i="31" s="1"/>
  <c r="N71" i="31"/>
  <c r="J71" i="31"/>
  <c r="K71" i="31" s="1"/>
  <c r="O71" i="31" s="1"/>
  <c r="C71" i="31"/>
  <c r="D71" i="31" s="1"/>
  <c r="N70" i="31"/>
  <c r="J70" i="31"/>
  <c r="K70" i="31" s="1"/>
  <c r="O70" i="31" s="1"/>
  <c r="C70" i="31"/>
  <c r="D70" i="31" s="1"/>
  <c r="N69" i="31"/>
  <c r="J69" i="31"/>
  <c r="K69" i="31" s="1"/>
  <c r="O69" i="31" s="1"/>
  <c r="C69" i="31"/>
  <c r="D69" i="31" s="1"/>
  <c r="M69" i="31" s="1"/>
  <c r="N68" i="31"/>
  <c r="J68" i="31"/>
  <c r="K68" i="31" s="1"/>
  <c r="O68" i="31" s="1"/>
  <c r="C68" i="31"/>
  <c r="D68" i="31" s="1"/>
  <c r="N67" i="31"/>
  <c r="J67" i="31"/>
  <c r="K67" i="31" s="1"/>
  <c r="O67" i="31" s="1"/>
  <c r="C67" i="31"/>
  <c r="D67" i="31" s="1"/>
  <c r="N66" i="31"/>
  <c r="J66" i="31"/>
  <c r="K66" i="31" s="1"/>
  <c r="O66" i="31" s="1"/>
  <c r="C66" i="31"/>
  <c r="D66" i="31" s="1"/>
  <c r="N65" i="31"/>
  <c r="J65" i="31"/>
  <c r="K65" i="31" s="1"/>
  <c r="O65" i="31" s="1"/>
  <c r="C65" i="31"/>
  <c r="D65" i="31" s="1"/>
  <c r="M65" i="31" s="1"/>
  <c r="N64" i="31"/>
  <c r="J64" i="31"/>
  <c r="K64" i="31" s="1"/>
  <c r="O64" i="31" s="1"/>
  <c r="C64" i="31"/>
  <c r="D64" i="31" s="1"/>
  <c r="M64" i="31" s="1"/>
  <c r="N63" i="31"/>
  <c r="J63" i="31"/>
  <c r="K63" i="31" s="1"/>
  <c r="O63" i="31" s="1"/>
  <c r="C63" i="31"/>
  <c r="D63" i="31" s="1"/>
  <c r="M63" i="31" s="1"/>
  <c r="N62" i="31"/>
  <c r="J62" i="31"/>
  <c r="K62" i="31" s="1"/>
  <c r="O62" i="31" s="1"/>
  <c r="C62" i="31"/>
  <c r="D62" i="31" s="1"/>
  <c r="M62" i="31" s="1"/>
  <c r="N61" i="31"/>
  <c r="J61" i="31"/>
  <c r="K61" i="31" s="1"/>
  <c r="O61" i="31" s="1"/>
  <c r="C61" i="31"/>
  <c r="D61" i="31" s="1"/>
  <c r="M61" i="31" s="1"/>
  <c r="N60" i="31"/>
  <c r="J60" i="31"/>
  <c r="K60" i="31" s="1"/>
  <c r="O60" i="31" s="1"/>
  <c r="C60" i="31"/>
  <c r="D60" i="31" s="1"/>
  <c r="M60" i="31" s="1"/>
  <c r="N59" i="31"/>
  <c r="J59" i="31"/>
  <c r="K59" i="31" s="1"/>
  <c r="O59" i="31" s="1"/>
  <c r="C59" i="31"/>
  <c r="D59" i="31" s="1"/>
  <c r="M59" i="31" s="1"/>
  <c r="N58" i="31"/>
  <c r="J58" i="31"/>
  <c r="K58" i="31" s="1"/>
  <c r="O58" i="31" s="1"/>
  <c r="C58" i="31"/>
  <c r="D58" i="31" s="1"/>
  <c r="M58" i="31" s="1"/>
  <c r="N57" i="31"/>
  <c r="J57" i="31"/>
  <c r="K57" i="31" s="1"/>
  <c r="O57" i="31" s="1"/>
  <c r="C57" i="31"/>
  <c r="D57" i="31" s="1"/>
  <c r="M57" i="31" s="1"/>
  <c r="N56" i="31"/>
  <c r="J56" i="31"/>
  <c r="K56" i="31" s="1"/>
  <c r="O56" i="31" s="1"/>
  <c r="C56" i="31"/>
  <c r="D56" i="31" s="1"/>
  <c r="M56" i="31" s="1"/>
  <c r="N55" i="31"/>
  <c r="J55" i="31"/>
  <c r="K55" i="31" s="1"/>
  <c r="O55" i="31" s="1"/>
  <c r="C55" i="31"/>
  <c r="D55" i="31" s="1"/>
  <c r="M55" i="31" s="1"/>
  <c r="N54" i="31"/>
  <c r="J54" i="31"/>
  <c r="K54" i="31" s="1"/>
  <c r="O54" i="31" s="1"/>
  <c r="C54" i="31"/>
  <c r="D54" i="31" s="1"/>
  <c r="N53" i="31"/>
  <c r="J53" i="31"/>
  <c r="K53" i="31" s="1"/>
  <c r="O53" i="31" s="1"/>
  <c r="C53" i="31"/>
  <c r="D53" i="31" s="1"/>
  <c r="M53" i="31" s="1"/>
  <c r="N52" i="31"/>
  <c r="J52" i="31"/>
  <c r="K52" i="31" s="1"/>
  <c r="O52" i="31" s="1"/>
  <c r="C52" i="31"/>
  <c r="D52" i="31" s="1"/>
  <c r="M52" i="31" s="1"/>
  <c r="N51" i="31"/>
  <c r="J51" i="31"/>
  <c r="K51" i="31" s="1"/>
  <c r="O51" i="31" s="1"/>
  <c r="C51" i="31"/>
  <c r="D51" i="31" s="1"/>
  <c r="N50" i="31"/>
  <c r="J50" i="31"/>
  <c r="K50" i="31" s="1"/>
  <c r="O50" i="31" s="1"/>
  <c r="C50" i="31"/>
  <c r="D50" i="31" s="1"/>
  <c r="N49" i="31"/>
  <c r="J49" i="31"/>
  <c r="K49" i="31" s="1"/>
  <c r="O49" i="31" s="1"/>
  <c r="C49" i="31"/>
  <c r="D49" i="31" s="1"/>
  <c r="N48" i="31"/>
  <c r="J48" i="31"/>
  <c r="K48" i="31" s="1"/>
  <c r="O48" i="31" s="1"/>
  <c r="C48" i="31"/>
  <c r="D48" i="31" s="1"/>
  <c r="N47" i="31"/>
  <c r="J47" i="31"/>
  <c r="K47" i="31" s="1"/>
  <c r="O47" i="31" s="1"/>
  <c r="C47" i="31"/>
  <c r="D47" i="31" s="1"/>
  <c r="N46" i="31"/>
  <c r="J46" i="31"/>
  <c r="K46" i="31" s="1"/>
  <c r="O46" i="31" s="1"/>
  <c r="C46" i="31"/>
  <c r="D46" i="31" s="1"/>
  <c r="N45" i="31"/>
  <c r="J45" i="31"/>
  <c r="K45" i="31" s="1"/>
  <c r="O45" i="31" s="1"/>
  <c r="C45" i="31"/>
  <c r="D45" i="31" s="1"/>
  <c r="N44" i="31"/>
  <c r="J44" i="31"/>
  <c r="K44" i="31" s="1"/>
  <c r="O44" i="31" s="1"/>
  <c r="C44" i="31"/>
  <c r="D44" i="31" s="1"/>
  <c r="N43" i="31"/>
  <c r="J43" i="31"/>
  <c r="K43" i="31" s="1"/>
  <c r="O43" i="31" s="1"/>
  <c r="C43" i="31"/>
  <c r="D43" i="31" s="1"/>
  <c r="N42" i="31"/>
  <c r="J42" i="31"/>
  <c r="K42" i="31" s="1"/>
  <c r="O42" i="31" s="1"/>
  <c r="C42" i="31"/>
  <c r="D42" i="31" s="1"/>
  <c r="N41" i="31"/>
  <c r="J41" i="31"/>
  <c r="K41" i="31" s="1"/>
  <c r="O41" i="31" s="1"/>
  <c r="C41" i="31"/>
  <c r="D41" i="31" s="1"/>
  <c r="N40" i="31"/>
  <c r="J40" i="31"/>
  <c r="K40" i="31" s="1"/>
  <c r="O40" i="31" s="1"/>
  <c r="C40" i="31"/>
  <c r="D40" i="31" s="1"/>
  <c r="N39" i="31"/>
  <c r="J39" i="31"/>
  <c r="K39" i="31" s="1"/>
  <c r="O39" i="31" s="1"/>
  <c r="C39" i="31"/>
  <c r="D39" i="31" s="1"/>
  <c r="N38" i="31"/>
  <c r="J38" i="31"/>
  <c r="K38" i="31" s="1"/>
  <c r="O38" i="31" s="1"/>
  <c r="C38" i="31"/>
  <c r="D38" i="31" s="1"/>
  <c r="N37" i="31"/>
  <c r="J37" i="31"/>
  <c r="K37" i="31" s="1"/>
  <c r="O37" i="31" s="1"/>
  <c r="C37" i="31"/>
  <c r="D37" i="31" s="1"/>
  <c r="N36" i="31"/>
  <c r="J36" i="31"/>
  <c r="K36" i="31" s="1"/>
  <c r="O36" i="31" s="1"/>
  <c r="C36" i="31"/>
  <c r="D36" i="31" s="1"/>
  <c r="N35" i="31"/>
  <c r="J35" i="31"/>
  <c r="K35" i="31" s="1"/>
  <c r="O35" i="31" s="1"/>
  <c r="C35" i="31"/>
  <c r="D35" i="31" s="1"/>
  <c r="N34" i="31"/>
  <c r="J34" i="31"/>
  <c r="K34" i="31" s="1"/>
  <c r="O34" i="31" s="1"/>
  <c r="C34" i="31"/>
  <c r="D34" i="31" s="1"/>
  <c r="N33" i="31"/>
  <c r="J33" i="31"/>
  <c r="K33" i="31" s="1"/>
  <c r="O33" i="31" s="1"/>
  <c r="C33" i="31"/>
  <c r="D33" i="31" s="1"/>
  <c r="N32" i="31"/>
  <c r="J32" i="31"/>
  <c r="K32" i="31" s="1"/>
  <c r="O32" i="31" s="1"/>
  <c r="C32" i="31"/>
  <c r="D32" i="31" s="1"/>
  <c r="M32" i="31" s="1"/>
  <c r="N31" i="31"/>
  <c r="J31" i="31"/>
  <c r="K31" i="31" s="1"/>
  <c r="O31" i="31" s="1"/>
  <c r="C31" i="31"/>
  <c r="D31" i="31" s="1"/>
  <c r="M31" i="31" s="1"/>
  <c r="N30" i="31"/>
  <c r="J30" i="31"/>
  <c r="K30" i="31" s="1"/>
  <c r="O30" i="31" s="1"/>
  <c r="C30" i="31"/>
  <c r="D30" i="31" s="1"/>
  <c r="M30" i="31" s="1"/>
  <c r="N29" i="31"/>
  <c r="J29" i="31"/>
  <c r="K29" i="31" s="1"/>
  <c r="O29" i="31" s="1"/>
  <c r="C29" i="31"/>
  <c r="D29" i="31" s="1"/>
  <c r="M29" i="31" s="1"/>
  <c r="N28" i="31"/>
  <c r="J28" i="31"/>
  <c r="K28" i="31" s="1"/>
  <c r="O28" i="31" s="1"/>
  <c r="D28" i="31"/>
  <c r="N27" i="31"/>
  <c r="J27" i="31"/>
  <c r="K27" i="31" s="1"/>
  <c r="O27" i="31" s="1"/>
  <c r="C27" i="31"/>
  <c r="D27" i="31" s="1"/>
  <c r="N26" i="31"/>
  <c r="J26" i="31"/>
  <c r="K26" i="31" s="1"/>
  <c r="O26" i="31" s="1"/>
  <c r="C26" i="31"/>
  <c r="D26" i="31" s="1"/>
  <c r="N25" i="31"/>
  <c r="J25" i="31"/>
  <c r="K25" i="31" s="1"/>
  <c r="O25" i="31" s="1"/>
  <c r="C25" i="31"/>
  <c r="D25" i="31" s="1"/>
  <c r="M25" i="31" s="1"/>
  <c r="N24" i="31"/>
  <c r="J24" i="31"/>
  <c r="K24" i="31" s="1"/>
  <c r="O24" i="31" s="1"/>
  <c r="C24" i="31"/>
  <c r="D24" i="31" s="1"/>
  <c r="M24" i="31" s="1"/>
  <c r="N23" i="31"/>
  <c r="J23" i="31"/>
  <c r="K23" i="31" s="1"/>
  <c r="O23" i="31" s="1"/>
  <c r="C23" i="31"/>
  <c r="D23" i="31" s="1"/>
  <c r="M23" i="31" s="1"/>
  <c r="N22" i="31"/>
  <c r="J22" i="31"/>
  <c r="K22" i="31" s="1"/>
  <c r="O22" i="31" s="1"/>
  <c r="C22" i="31"/>
  <c r="D22" i="31" s="1"/>
  <c r="M22" i="31" s="1"/>
  <c r="N21" i="31"/>
  <c r="J21" i="31"/>
  <c r="K21" i="31" s="1"/>
  <c r="O21" i="31" s="1"/>
  <c r="D21" i="31"/>
  <c r="M21" i="31" s="1"/>
  <c r="N20" i="31"/>
  <c r="J20" i="31"/>
  <c r="K20" i="31" s="1"/>
  <c r="O20" i="31" s="1"/>
  <c r="C20" i="31"/>
  <c r="D20" i="31" s="1"/>
  <c r="M20" i="31" s="1"/>
  <c r="N19" i="31"/>
  <c r="J19" i="31"/>
  <c r="K19" i="31" s="1"/>
  <c r="O19" i="31" s="1"/>
  <c r="C19" i="31"/>
  <c r="D19" i="31" s="1"/>
  <c r="M19" i="31" s="1"/>
  <c r="N18" i="31"/>
  <c r="J18" i="31"/>
  <c r="C18" i="31"/>
  <c r="J17" i="31"/>
  <c r="K17" i="31" s="1"/>
  <c r="O17" i="31" s="1"/>
  <c r="C17" i="31"/>
  <c r="D17" i="31" s="1"/>
  <c r="M17" i="31" s="1"/>
  <c r="J16" i="31"/>
  <c r="K16" i="31" s="1"/>
  <c r="O16" i="31" s="1"/>
  <c r="C16" i="31"/>
  <c r="D16" i="31" s="1"/>
  <c r="M16" i="31" s="1"/>
  <c r="K15" i="31"/>
  <c r="O15" i="31" s="1"/>
  <c r="C15" i="31"/>
  <c r="D15" i="31" s="1"/>
  <c r="M15" i="31" s="1"/>
  <c r="K14" i="31"/>
  <c r="O14" i="31" s="1"/>
  <c r="C14" i="31"/>
  <c r="D14" i="31" s="1"/>
  <c r="M14" i="31" s="1"/>
  <c r="K13" i="31"/>
  <c r="O13" i="31" s="1"/>
  <c r="D13" i="31"/>
  <c r="M13" i="31" s="1"/>
  <c r="K12" i="31"/>
  <c r="O12" i="31" s="1"/>
  <c r="D12" i="31"/>
  <c r="M12" i="31" s="1"/>
  <c r="K11" i="31"/>
  <c r="O11" i="31" s="1"/>
  <c r="D11" i="31"/>
  <c r="M11" i="31" s="1"/>
  <c r="K10" i="31"/>
  <c r="O10" i="31" s="1"/>
  <c r="D10" i="31"/>
  <c r="M10" i="31" s="1"/>
  <c r="K9" i="31"/>
  <c r="O9" i="31" s="1"/>
  <c r="D9" i="31"/>
  <c r="M9" i="31" s="1"/>
  <c r="O8" i="31"/>
  <c r="D8" i="31"/>
  <c r="M8" i="31" s="1"/>
  <c r="O7" i="31"/>
  <c r="O6" i="31"/>
  <c r="O5" i="31"/>
  <c r="N5" i="31"/>
  <c r="M5" i="31"/>
  <c r="M14" i="30" l="1"/>
  <c r="K18" i="31"/>
  <c r="O18" i="31" s="1"/>
  <c r="J1" i="31"/>
  <c r="J3" i="31" s="1"/>
  <c r="J2" i="31"/>
  <c r="D18" i="31"/>
  <c r="M18" i="31" s="1"/>
  <c r="C2" i="31"/>
  <c r="C1" i="31"/>
  <c r="C3" i="31" s="1"/>
  <c r="M91" i="31"/>
  <c r="M103" i="31"/>
  <c r="M26" i="31"/>
  <c r="M27" i="31"/>
  <c r="M28" i="31"/>
  <c r="M54" i="31"/>
  <c r="M71" i="31"/>
  <c r="M73" i="31"/>
  <c r="M75" i="31"/>
  <c r="M77" i="31"/>
  <c r="M79" i="31"/>
  <c r="M81" i="31"/>
  <c r="M83" i="31"/>
  <c r="M93" i="31"/>
  <c r="M95" i="31"/>
  <c r="M97" i="31"/>
  <c r="M99" i="31"/>
  <c r="M101" i="31"/>
  <c r="M67" i="31"/>
  <c r="M85" i="31"/>
  <c r="M33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105" i="31"/>
  <c r="M107" i="31"/>
  <c r="M109" i="31"/>
  <c r="M111" i="31"/>
  <c r="M113" i="31"/>
  <c r="M115" i="31"/>
  <c r="M117" i="31"/>
  <c r="M119" i="31"/>
  <c r="M121" i="31"/>
  <c r="M123" i="31"/>
  <c r="M34" i="31"/>
  <c r="M35" i="31"/>
  <c r="M6" i="31"/>
  <c r="M66" i="31"/>
  <c r="M68" i="31"/>
  <c r="M70" i="31"/>
  <c r="M72" i="31"/>
  <c r="M74" i="31"/>
  <c r="M76" i="31"/>
  <c r="M78" i="31"/>
  <c r="M80" i="31"/>
  <c r="M82" i="31"/>
  <c r="M84" i="31"/>
  <c r="M86" i="31"/>
  <c r="M88" i="31"/>
  <c r="M90" i="31"/>
  <c r="M92" i="31"/>
  <c r="M94" i="31"/>
  <c r="M96" i="31"/>
  <c r="M98" i="31"/>
  <c r="M100" i="31"/>
  <c r="M102" i="31"/>
  <c r="M104" i="31"/>
  <c r="M106" i="31"/>
  <c r="M108" i="31"/>
  <c r="M110" i="31"/>
  <c r="M112" i="31"/>
  <c r="M114" i="31"/>
  <c r="M116" i="31"/>
  <c r="M118" i="31"/>
  <c r="M120" i="31"/>
  <c r="M122" i="31"/>
  <c r="M124" i="31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Q13" i="29" l="1"/>
  <c r="T9" i="30" l="1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C3" i="30"/>
  <c r="D3" i="30" s="1"/>
  <c r="E3" i="30" s="1"/>
  <c r="F3" i="30" s="1"/>
  <c r="G3" i="30" s="1"/>
  <c r="H3" i="30" s="1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U9" i="30" l="1"/>
  <c r="U6" i="30"/>
  <c r="I989" i="28"/>
  <c r="I988" i="28"/>
  <c r="I987" i="28"/>
  <c r="I986" i="28"/>
  <c r="I985" i="28"/>
  <c r="I984" i="28"/>
  <c r="I983" i="28"/>
  <c r="I982" i="28"/>
  <c r="I981" i="28"/>
  <c r="I980" i="28"/>
  <c r="I979" i="28"/>
  <c r="I978" i="28"/>
  <c r="I977" i="28"/>
  <c r="I976" i="28"/>
  <c r="I975" i="28"/>
  <c r="I974" i="28"/>
  <c r="I973" i="28"/>
  <c r="I972" i="28"/>
  <c r="I971" i="28"/>
  <c r="I970" i="28"/>
  <c r="I969" i="28"/>
  <c r="I968" i="28"/>
  <c r="I967" i="28"/>
  <c r="I966" i="28"/>
  <c r="I965" i="28"/>
  <c r="I964" i="28"/>
  <c r="I963" i="28"/>
  <c r="I962" i="28"/>
  <c r="I961" i="28"/>
  <c r="I960" i="28"/>
  <c r="I959" i="28"/>
  <c r="I958" i="28"/>
  <c r="I957" i="28"/>
  <c r="I956" i="28"/>
  <c r="I955" i="28"/>
  <c r="I954" i="28"/>
  <c r="I953" i="28"/>
  <c r="I952" i="28"/>
  <c r="I951" i="28"/>
  <c r="I950" i="28"/>
  <c r="I949" i="28"/>
  <c r="I948" i="28"/>
  <c r="I947" i="28"/>
  <c r="I946" i="28"/>
  <c r="I945" i="28"/>
  <c r="I944" i="28"/>
  <c r="I943" i="28"/>
  <c r="I942" i="28"/>
  <c r="I941" i="28"/>
  <c r="I940" i="28"/>
  <c r="I939" i="28"/>
  <c r="I938" i="28"/>
  <c r="I937" i="28"/>
  <c r="I936" i="28"/>
  <c r="I935" i="28"/>
  <c r="I934" i="28"/>
  <c r="I933" i="28"/>
  <c r="I932" i="28"/>
  <c r="I931" i="28"/>
  <c r="I930" i="28"/>
  <c r="I929" i="28"/>
  <c r="I928" i="28"/>
  <c r="I927" i="28"/>
  <c r="I926" i="28"/>
  <c r="I925" i="28"/>
  <c r="I924" i="28"/>
  <c r="I923" i="28"/>
  <c r="I922" i="28"/>
  <c r="I921" i="28"/>
  <c r="I920" i="28"/>
  <c r="I919" i="28"/>
  <c r="I918" i="28"/>
  <c r="I917" i="28"/>
  <c r="I916" i="28"/>
  <c r="I915" i="28"/>
  <c r="I914" i="28"/>
  <c r="I913" i="28"/>
  <c r="I912" i="28"/>
  <c r="I911" i="28"/>
  <c r="I910" i="28"/>
  <c r="I909" i="28"/>
  <c r="I908" i="28"/>
  <c r="I907" i="28"/>
  <c r="I906" i="28"/>
  <c r="I905" i="28"/>
  <c r="I904" i="28"/>
  <c r="I903" i="28"/>
  <c r="I902" i="28"/>
  <c r="I901" i="28"/>
  <c r="I900" i="28"/>
  <c r="I899" i="28"/>
  <c r="I898" i="28"/>
  <c r="I897" i="28"/>
  <c r="I896" i="28"/>
  <c r="I895" i="28"/>
  <c r="I894" i="28"/>
  <c r="I893" i="28"/>
  <c r="I892" i="28"/>
  <c r="I891" i="28"/>
  <c r="I890" i="28"/>
  <c r="I889" i="28"/>
  <c r="I888" i="28"/>
  <c r="I887" i="28"/>
  <c r="I886" i="28"/>
  <c r="I885" i="28"/>
  <c r="I884" i="28"/>
  <c r="I883" i="28"/>
  <c r="I882" i="28"/>
  <c r="I881" i="28"/>
  <c r="I880" i="28"/>
  <c r="I879" i="28"/>
  <c r="I878" i="28"/>
  <c r="I877" i="28"/>
  <c r="I876" i="28"/>
  <c r="I875" i="28"/>
  <c r="I874" i="28"/>
  <c r="I873" i="28"/>
  <c r="I872" i="28"/>
  <c r="I871" i="28"/>
  <c r="I870" i="28"/>
  <c r="I869" i="28"/>
  <c r="I868" i="28"/>
  <c r="I867" i="28"/>
  <c r="I866" i="28"/>
  <c r="I865" i="28"/>
  <c r="I864" i="28"/>
  <c r="I863" i="28"/>
  <c r="I862" i="28"/>
  <c r="I861" i="28"/>
  <c r="I860" i="28"/>
  <c r="I859" i="28"/>
  <c r="I858" i="28"/>
  <c r="I857" i="28"/>
  <c r="I856" i="28"/>
  <c r="I855" i="28"/>
  <c r="I854" i="28"/>
  <c r="I853" i="28"/>
  <c r="I852" i="28"/>
  <c r="I851" i="28"/>
  <c r="I850" i="28"/>
  <c r="I849" i="28"/>
  <c r="I848" i="28"/>
  <c r="I847" i="28"/>
  <c r="I846" i="28"/>
  <c r="I845" i="28"/>
  <c r="I844" i="28"/>
  <c r="I843" i="28"/>
  <c r="I842" i="28"/>
  <c r="I841" i="28"/>
  <c r="I840" i="28"/>
  <c r="I839" i="28"/>
  <c r="I838" i="28"/>
  <c r="I837" i="28"/>
  <c r="I836" i="28"/>
  <c r="I835" i="28"/>
  <c r="I834" i="28"/>
  <c r="I833" i="28"/>
  <c r="I832" i="28"/>
  <c r="I831" i="28"/>
  <c r="I830" i="28"/>
  <c r="I829" i="28"/>
  <c r="I828" i="28"/>
  <c r="I827" i="28"/>
  <c r="I826" i="28"/>
  <c r="I825" i="28"/>
  <c r="I824" i="28"/>
  <c r="I823" i="28"/>
  <c r="I822" i="28"/>
  <c r="I821" i="28"/>
  <c r="I820" i="28"/>
  <c r="I819" i="28"/>
  <c r="I818" i="28"/>
  <c r="I817" i="28"/>
  <c r="I816" i="28"/>
  <c r="I815" i="28"/>
  <c r="I814" i="28"/>
  <c r="I813" i="28"/>
  <c r="I812" i="28"/>
  <c r="I811" i="28"/>
  <c r="I810" i="28"/>
  <c r="I809" i="28"/>
  <c r="I808" i="28"/>
  <c r="I807" i="28"/>
  <c r="I806" i="28"/>
  <c r="I805" i="28"/>
  <c r="I804" i="28"/>
  <c r="I803" i="28"/>
  <c r="I802" i="28"/>
  <c r="I801" i="28"/>
  <c r="I800" i="28"/>
  <c r="I799" i="28"/>
  <c r="I798" i="28"/>
  <c r="I797" i="28"/>
  <c r="I796" i="28"/>
  <c r="I795" i="28"/>
  <c r="I794" i="28"/>
  <c r="I793" i="28"/>
  <c r="I792" i="28"/>
  <c r="I791" i="28"/>
  <c r="I790" i="28"/>
  <c r="I789" i="28"/>
  <c r="I788" i="28"/>
  <c r="I787" i="28"/>
  <c r="I786" i="28"/>
  <c r="I785" i="28"/>
  <c r="I784" i="28"/>
  <c r="I783" i="28"/>
  <c r="I782" i="28"/>
  <c r="I781" i="28"/>
  <c r="I780" i="28"/>
  <c r="I779" i="28"/>
  <c r="I778" i="28"/>
  <c r="I777" i="28"/>
  <c r="I776" i="28"/>
  <c r="I775" i="28"/>
  <c r="I774" i="28"/>
  <c r="I773" i="28"/>
  <c r="I772" i="28"/>
  <c r="I771" i="28"/>
  <c r="I770" i="28"/>
  <c r="I769" i="28"/>
  <c r="I768" i="28"/>
  <c r="I767" i="28"/>
  <c r="I766" i="28"/>
  <c r="I765" i="28"/>
  <c r="I764" i="28"/>
  <c r="I763" i="28"/>
  <c r="I762" i="28"/>
  <c r="I761" i="28"/>
  <c r="I760" i="28"/>
  <c r="I759" i="28"/>
  <c r="I758" i="28"/>
  <c r="I757" i="28"/>
  <c r="I756" i="28"/>
  <c r="I755" i="28"/>
  <c r="I754" i="28"/>
  <c r="I753" i="28"/>
  <c r="I752" i="28"/>
  <c r="I751" i="28"/>
  <c r="I750" i="28"/>
  <c r="I749" i="28"/>
  <c r="I748" i="28"/>
  <c r="I747" i="28"/>
  <c r="I746" i="28"/>
  <c r="I745" i="28"/>
  <c r="I744" i="28"/>
  <c r="I743" i="28"/>
  <c r="I742" i="28"/>
  <c r="I741" i="28"/>
  <c r="I740" i="28"/>
  <c r="I739" i="28"/>
  <c r="I738" i="28"/>
  <c r="I737" i="28"/>
  <c r="I736" i="28"/>
  <c r="I735" i="28"/>
  <c r="I734" i="28"/>
  <c r="I733" i="28"/>
  <c r="I732" i="28"/>
  <c r="I731" i="28"/>
  <c r="I730" i="28"/>
  <c r="I729" i="28"/>
  <c r="I728" i="28"/>
  <c r="I727" i="28"/>
  <c r="I726" i="28"/>
  <c r="I725" i="28"/>
  <c r="I724" i="28"/>
  <c r="I723" i="28"/>
  <c r="I722" i="28"/>
  <c r="I721" i="28"/>
  <c r="I720" i="28"/>
  <c r="I719" i="28"/>
  <c r="I718" i="28"/>
  <c r="I717" i="28"/>
  <c r="I716" i="28"/>
  <c r="I715" i="28"/>
  <c r="I714" i="28"/>
  <c r="I713" i="28"/>
  <c r="I712" i="28"/>
  <c r="I711" i="28"/>
  <c r="I710" i="28"/>
  <c r="I709" i="28"/>
  <c r="I708" i="28"/>
  <c r="I707" i="28"/>
  <c r="I706" i="28"/>
  <c r="I705" i="28"/>
  <c r="I704" i="28"/>
  <c r="I703" i="28"/>
  <c r="I702" i="28"/>
  <c r="I701" i="28"/>
  <c r="I700" i="28"/>
  <c r="I699" i="28"/>
  <c r="I698" i="28"/>
  <c r="I697" i="28"/>
  <c r="I696" i="28"/>
  <c r="I695" i="28"/>
  <c r="I694" i="28"/>
  <c r="I693" i="28"/>
  <c r="I692" i="28"/>
  <c r="I691" i="28"/>
  <c r="I690" i="28"/>
  <c r="I689" i="28"/>
  <c r="I688" i="28"/>
  <c r="I687" i="28"/>
  <c r="I686" i="28"/>
  <c r="I685" i="28"/>
  <c r="I684" i="28"/>
  <c r="I683" i="28"/>
  <c r="I682" i="28"/>
  <c r="I681" i="28"/>
  <c r="I680" i="28"/>
  <c r="I679" i="28"/>
  <c r="I678" i="28"/>
  <c r="I677" i="28"/>
  <c r="I676" i="28"/>
  <c r="I675" i="28"/>
  <c r="I674" i="28"/>
  <c r="I673" i="28"/>
  <c r="I672" i="28"/>
  <c r="I671" i="28"/>
  <c r="I670" i="28"/>
  <c r="I669" i="28"/>
  <c r="I668" i="28"/>
  <c r="I667" i="28"/>
  <c r="I666" i="28"/>
  <c r="I665" i="28"/>
  <c r="I664" i="28"/>
  <c r="I663" i="28"/>
  <c r="I662" i="28"/>
  <c r="I661" i="28"/>
  <c r="I660" i="28"/>
  <c r="I659" i="28"/>
  <c r="I658" i="28"/>
  <c r="I657" i="28"/>
  <c r="I656" i="28"/>
  <c r="I655" i="28"/>
  <c r="I654" i="28"/>
  <c r="I653" i="28"/>
  <c r="I652" i="28"/>
  <c r="I651" i="28"/>
  <c r="I650" i="28"/>
  <c r="I649" i="28"/>
  <c r="I648" i="28"/>
  <c r="I647" i="28"/>
  <c r="I646" i="28"/>
  <c r="I645" i="28"/>
  <c r="I644" i="28"/>
  <c r="I643" i="28"/>
  <c r="I642" i="28"/>
  <c r="I641" i="28"/>
  <c r="I640" i="28"/>
  <c r="I639" i="28"/>
  <c r="I638" i="28"/>
  <c r="I637" i="28"/>
  <c r="I636" i="28"/>
  <c r="I635" i="28"/>
  <c r="I634" i="28"/>
  <c r="I633" i="28"/>
  <c r="I632" i="28"/>
  <c r="I631" i="28"/>
  <c r="I630" i="28"/>
  <c r="I629" i="28"/>
  <c r="I628" i="28"/>
  <c r="I627" i="28"/>
  <c r="I626" i="28"/>
  <c r="I625" i="28"/>
  <c r="I624" i="28"/>
  <c r="I623" i="28"/>
  <c r="I622" i="28"/>
  <c r="I621" i="28"/>
  <c r="I620" i="28"/>
  <c r="I619" i="28"/>
  <c r="I618" i="28"/>
  <c r="I617" i="28"/>
  <c r="I616" i="28"/>
  <c r="I615" i="28"/>
  <c r="I614" i="28"/>
  <c r="I613" i="28"/>
  <c r="I612" i="28"/>
  <c r="I611" i="28"/>
  <c r="I610" i="28"/>
  <c r="I609" i="28"/>
  <c r="I608" i="28"/>
  <c r="I607" i="28"/>
  <c r="I606" i="28"/>
  <c r="I605" i="28"/>
  <c r="I604" i="28"/>
  <c r="I603" i="28"/>
  <c r="I602" i="28"/>
  <c r="I601" i="28"/>
  <c r="I600" i="28"/>
  <c r="I599" i="28"/>
  <c r="I598" i="28"/>
  <c r="I597" i="28"/>
  <c r="I596" i="28"/>
  <c r="I595" i="28"/>
  <c r="I594" i="28"/>
  <c r="I593" i="28"/>
  <c r="I592" i="28"/>
  <c r="I591" i="28"/>
  <c r="I590" i="28"/>
  <c r="I589" i="28"/>
  <c r="I588" i="28"/>
  <c r="I587" i="28"/>
  <c r="I586" i="28"/>
  <c r="I585" i="28"/>
  <c r="I584" i="28"/>
  <c r="I583" i="28"/>
  <c r="I582" i="28"/>
  <c r="I581" i="28"/>
  <c r="I580" i="28"/>
  <c r="I579" i="28"/>
  <c r="I578" i="28"/>
  <c r="I577" i="28"/>
  <c r="I576" i="28"/>
  <c r="I575" i="28"/>
  <c r="I574" i="28"/>
  <c r="I573" i="28"/>
  <c r="I572" i="28"/>
  <c r="I571" i="28"/>
  <c r="I570" i="28"/>
  <c r="I569" i="28"/>
  <c r="I568" i="28"/>
  <c r="I567" i="28"/>
  <c r="I566" i="28"/>
  <c r="I565" i="28"/>
  <c r="I564" i="28"/>
  <c r="I563" i="28"/>
  <c r="I562" i="28"/>
  <c r="I561" i="28"/>
  <c r="I560" i="28"/>
  <c r="I559" i="28"/>
  <c r="I558" i="28"/>
  <c r="I557" i="28"/>
  <c r="I556" i="28"/>
  <c r="I555" i="28"/>
  <c r="I554" i="28"/>
  <c r="I553" i="28"/>
  <c r="I552" i="28"/>
  <c r="I551" i="28"/>
  <c r="I550" i="28"/>
  <c r="I549" i="28"/>
  <c r="I548" i="28"/>
  <c r="I547" i="28"/>
  <c r="I546" i="28"/>
  <c r="I545" i="28"/>
  <c r="I544" i="28"/>
  <c r="I543" i="28"/>
  <c r="I542" i="28"/>
  <c r="I541" i="28"/>
  <c r="I540" i="28"/>
  <c r="I539" i="28"/>
  <c r="I538" i="28"/>
  <c r="I537" i="28"/>
  <c r="I536" i="28"/>
  <c r="I535" i="28"/>
  <c r="I534" i="28"/>
  <c r="I533" i="28"/>
  <c r="I532" i="28"/>
  <c r="I531" i="28"/>
  <c r="I530" i="28"/>
  <c r="I529" i="28"/>
  <c r="I528" i="28"/>
  <c r="I527" i="28"/>
  <c r="I526" i="28"/>
  <c r="I525" i="28"/>
  <c r="I524" i="28"/>
  <c r="I523" i="28"/>
  <c r="I522" i="28"/>
  <c r="I521" i="28"/>
  <c r="I520" i="28"/>
  <c r="I519" i="28"/>
  <c r="I518" i="28"/>
  <c r="I517" i="28"/>
  <c r="I516" i="28"/>
  <c r="I515" i="28"/>
  <c r="I514" i="28"/>
  <c r="I513" i="28"/>
  <c r="I512" i="28"/>
  <c r="I511" i="28"/>
  <c r="I510" i="28"/>
  <c r="I509" i="28"/>
  <c r="I508" i="28"/>
  <c r="I507" i="28"/>
  <c r="I506" i="28"/>
  <c r="I505" i="28"/>
  <c r="I504" i="28"/>
  <c r="I503" i="28"/>
  <c r="I502" i="28"/>
  <c r="I501" i="28"/>
  <c r="I500" i="28"/>
  <c r="I499" i="28"/>
  <c r="I498" i="28"/>
  <c r="I497" i="28"/>
  <c r="I496" i="28"/>
  <c r="I495" i="28"/>
  <c r="I494" i="28"/>
  <c r="I493" i="28"/>
  <c r="I492" i="28"/>
  <c r="I491" i="28"/>
  <c r="I490" i="28"/>
  <c r="I489" i="28"/>
  <c r="I488" i="28"/>
  <c r="I487" i="28"/>
  <c r="I486" i="28"/>
  <c r="I485" i="28"/>
  <c r="I484" i="28"/>
  <c r="I483" i="28"/>
  <c r="I482" i="28"/>
  <c r="I481" i="28"/>
  <c r="I480" i="28"/>
  <c r="I479" i="28"/>
  <c r="I478" i="28"/>
  <c r="I477" i="28"/>
  <c r="I476" i="28"/>
  <c r="I475" i="28"/>
  <c r="I474" i="28"/>
  <c r="I473" i="28"/>
  <c r="I472" i="28"/>
  <c r="I471" i="28"/>
  <c r="I470" i="28"/>
  <c r="I469" i="28"/>
  <c r="I468" i="28"/>
  <c r="I467" i="28"/>
  <c r="I466" i="28"/>
  <c r="I465" i="28"/>
  <c r="I464" i="28"/>
  <c r="I463" i="28"/>
  <c r="I462" i="28"/>
  <c r="I461" i="28"/>
  <c r="I460" i="28"/>
  <c r="I459" i="28"/>
  <c r="I458" i="28"/>
  <c r="I457" i="28"/>
  <c r="I456" i="28"/>
  <c r="I455" i="28"/>
  <c r="I454" i="28"/>
  <c r="I453" i="28"/>
  <c r="I452" i="28"/>
  <c r="I451" i="28"/>
  <c r="I450" i="28"/>
  <c r="I449" i="28"/>
  <c r="I448" i="28"/>
  <c r="I447" i="28"/>
  <c r="I446" i="28"/>
  <c r="I445" i="28"/>
  <c r="I444" i="28"/>
  <c r="I443" i="28"/>
  <c r="I442" i="28"/>
  <c r="I441" i="28"/>
  <c r="I440" i="28"/>
  <c r="I439" i="28"/>
  <c r="I438" i="28"/>
  <c r="I437" i="28"/>
  <c r="I436" i="28"/>
  <c r="I435" i="28"/>
  <c r="I434" i="28"/>
  <c r="I433" i="28"/>
  <c r="I432" i="28"/>
  <c r="I431" i="28"/>
  <c r="I430" i="28"/>
  <c r="I429" i="28"/>
  <c r="I428" i="28"/>
  <c r="I427" i="28"/>
  <c r="I426" i="28"/>
  <c r="I425" i="28"/>
  <c r="I424" i="28"/>
  <c r="I423" i="28"/>
  <c r="I422" i="28"/>
  <c r="I421" i="28"/>
  <c r="I420" i="28"/>
  <c r="I419" i="28"/>
  <c r="I418" i="28"/>
  <c r="I417" i="28"/>
  <c r="I416" i="28"/>
  <c r="I415" i="28"/>
  <c r="I414" i="28"/>
  <c r="I413" i="28"/>
  <c r="I412" i="28"/>
  <c r="I411" i="28"/>
  <c r="I410" i="28"/>
  <c r="I409" i="28"/>
  <c r="I408" i="28"/>
  <c r="I407" i="28"/>
  <c r="I406" i="28"/>
  <c r="I405" i="28"/>
  <c r="I404" i="28"/>
  <c r="I403" i="28"/>
  <c r="I402" i="28"/>
  <c r="I401" i="28"/>
  <c r="I400" i="28"/>
  <c r="I399" i="28"/>
  <c r="I398" i="28"/>
  <c r="I397" i="28"/>
  <c r="I396" i="28"/>
  <c r="I395" i="28"/>
  <c r="I394" i="28"/>
  <c r="I393" i="28"/>
  <c r="I392" i="28"/>
  <c r="I391" i="28"/>
  <c r="I390" i="28"/>
  <c r="I389" i="28"/>
  <c r="I388" i="28"/>
  <c r="I387" i="28"/>
  <c r="I386" i="28"/>
  <c r="I385" i="28"/>
  <c r="I384" i="28"/>
  <c r="I383" i="28"/>
  <c r="I382" i="28"/>
  <c r="I381" i="28"/>
  <c r="I380" i="28"/>
  <c r="I379" i="28"/>
  <c r="I378" i="28"/>
  <c r="I377" i="28"/>
  <c r="I376" i="28"/>
  <c r="I375" i="28"/>
  <c r="I374" i="28"/>
  <c r="I373" i="28"/>
  <c r="I372" i="28"/>
  <c r="I371" i="28"/>
  <c r="I370" i="28"/>
  <c r="I369" i="28"/>
  <c r="I368" i="28"/>
  <c r="I367" i="28"/>
  <c r="I366" i="28"/>
  <c r="I365" i="28"/>
  <c r="I364" i="28"/>
  <c r="I363" i="28"/>
  <c r="I362" i="28"/>
  <c r="I361" i="28"/>
  <c r="I360" i="28"/>
  <c r="I359" i="28"/>
  <c r="I358" i="28"/>
  <c r="I357" i="28"/>
  <c r="I356" i="28"/>
  <c r="I355" i="28"/>
  <c r="I354" i="28"/>
  <c r="I353" i="28"/>
  <c r="I352" i="28"/>
  <c r="I351" i="28"/>
  <c r="I350" i="28"/>
  <c r="I349" i="28"/>
  <c r="I348" i="28"/>
  <c r="I347" i="28"/>
  <c r="I346" i="28"/>
  <c r="I345" i="28"/>
  <c r="I344" i="28"/>
  <c r="I343" i="28"/>
  <c r="I342" i="28"/>
  <c r="I341" i="28"/>
  <c r="I340" i="28"/>
  <c r="I339" i="28"/>
  <c r="I338" i="28"/>
  <c r="I337" i="28"/>
  <c r="I336" i="28"/>
  <c r="I335" i="28"/>
  <c r="I334" i="28"/>
  <c r="I333" i="28"/>
  <c r="I332" i="28"/>
  <c r="I331" i="28"/>
  <c r="I330" i="28"/>
  <c r="I329" i="28"/>
  <c r="I328" i="28"/>
  <c r="I327" i="28"/>
  <c r="I326" i="28"/>
  <c r="I325" i="28"/>
  <c r="I324" i="28"/>
  <c r="I323" i="28"/>
  <c r="I322" i="28"/>
  <c r="I321" i="28"/>
  <c r="I320" i="28"/>
  <c r="I319" i="28"/>
  <c r="I318" i="28"/>
  <c r="I317" i="28"/>
  <c r="I316" i="28"/>
  <c r="I315" i="28"/>
  <c r="I314" i="28"/>
  <c r="I313" i="28"/>
  <c r="I312" i="28"/>
  <c r="I311" i="28"/>
  <c r="I310" i="28"/>
  <c r="I309" i="28"/>
  <c r="I308" i="28"/>
  <c r="I307" i="28"/>
  <c r="I306" i="28"/>
  <c r="I305" i="28"/>
  <c r="I304" i="28"/>
  <c r="I303" i="28"/>
  <c r="I302" i="28"/>
  <c r="I301" i="28"/>
  <c r="I300" i="28"/>
  <c r="I299" i="28"/>
  <c r="I298" i="28"/>
  <c r="I297" i="28"/>
  <c r="I296" i="28"/>
  <c r="I295" i="28"/>
  <c r="I294" i="28"/>
  <c r="I293" i="28"/>
  <c r="I292" i="28"/>
  <c r="I291" i="28"/>
  <c r="I290" i="28"/>
  <c r="I289" i="28"/>
  <c r="I288" i="28"/>
  <c r="I287" i="28"/>
  <c r="I286" i="28"/>
  <c r="I285" i="28"/>
  <c r="I284" i="28"/>
  <c r="I283" i="28"/>
  <c r="I282" i="28"/>
  <c r="I281" i="28"/>
  <c r="I280" i="28"/>
  <c r="I279" i="28"/>
  <c r="I278" i="28"/>
  <c r="I277" i="28"/>
  <c r="I276" i="28"/>
  <c r="I275" i="28"/>
  <c r="I274" i="28"/>
  <c r="I273" i="28"/>
  <c r="I272" i="28"/>
  <c r="I271" i="28"/>
  <c r="I270" i="28"/>
  <c r="I269" i="28"/>
  <c r="I268" i="28"/>
  <c r="I267" i="28"/>
  <c r="I266" i="28"/>
  <c r="I265" i="28"/>
  <c r="I264" i="28"/>
  <c r="I263" i="28"/>
  <c r="I262" i="28"/>
  <c r="I261" i="28"/>
  <c r="I260" i="28"/>
  <c r="I259" i="28"/>
  <c r="I258" i="28"/>
  <c r="I257" i="28"/>
  <c r="I256" i="28"/>
  <c r="I255" i="28"/>
  <c r="I254" i="28"/>
  <c r="I253" i="28"/>
  <c r="I252" i="28"/>
  <c r="I251" i="28"/>
  <c r="I250" i="28"/>
  <c r="I249" i="28"/>
  <c r="I248" i="28"/>
  <c r="I247" i="28"/>
  <c r="I246" i="28"/>
  <c r="I245" i="28"/>
  <c r="I244" i="28"/>
  <c r="I243" i="28"/>
  <c r="I242" i="28"/>
  <c r="I241" i="28"/>
  <c r="I240" i="28"/>
  <c r="I239" i="28"/>
  <c r="I238" i="28"/>
  <c r="I237" i="28"/>
  <c r="I236" i="28"/>
  <c r="I235" i="28"/>
  <c r="I234" i="28"/>
  <c r="I233" i="28"/>
  <c r="I232" i="28"/>
  <c r="I231" i="28"/>
  <c r="I230" i="28"/>
  <c r="I229" i="28"/>
  <c r="I228" i="28"/>
  <c r="I227" i="28"/>
  <c r="I226" i="28"/>
  <c r="I225" i="28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72" i="28"/>
  <c r="I171" i="28"/>
  <c r="I170" i="28"/>
  <c r="I169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  <c r="F989" i="28" l="1"/>
  <c r="C989" i="28" s="1"/>
  <c r="F988" i="28"/>
  <c r="C988" i="28" s="1"/>
  <c r="F987" i="28"/>
  <c r="C987" i="28" s="1"/>
  <c r="F986" i="28"/>
  <c r="C986" i="28" s="1"/>
  <c r="F985" i="28"/>
  <c r="C985" i="28" s="1"/>
  <c r="F984" i="28"/>
  <c r="C984" i="28" s="1"/>
  <c r="F983" i="28"/>
  <c r="C983" i="28" s="1"/>
  <c r="F982" i="28"/>
  <c r="C982" i="28" s="1"/>
  <c r="F981" i="28"/>
  <c r="C981" i="28" s="1"/>
  <c r="F980" i="28"/>
  <c r="C980" i="28" s="1"/>
  <c r="F979" i="28"/>
  <c r="C979" i="28" s="1"/>
  <c r="F978" i="28"/>
  <c r="C978" i="28" s="1"/>
  <c r="F977" i="28"/>
  <c r="C977" i="28" s="1"/>
  <c r="F976" i="28"/>
  <c r="C976" i="28" s="1"/>
  <c r="F975" i="28"/>
  <c r="C975" i="28" s="1"/>
  <c r="F974" i="28"/>
  <c r="C974" i="28" s="1"/>
  <c r="F973" i="28"/>
  <c r="C973" i="28" s="1"/>
  <c r="F972" i="28"/>
  <c r="C972" i="28" s="1"/>
  <c r="F971" i="28"/>
  <c r="C971" i="28" s="1"/>
  <c r="F970" i="28"/>
  <c r="C970" i="28" s="1"/>
  <c r="F969" i="28"/>
  <c r="C969" i="28" s="1"/>
  <c r="F968" i="28"/>
  <c r="C968" i="28" s="1"/>
  <c r="F967" i="28"/>
  <c r="C967" i="28" s="1"/>
  <c r="F966" i="28"/>
  <c r="C966" i="28" s="1"/>
  <c r="F965" i="28"/>
  <c r="C965" i="28" s="1"/>
  <c r="F964" i="28"/>
  <c r="C964" i="28" s="1"/>
  <c r="F963" i="28"/>
  <c r="C963" i="28" s="1"/>
  <c r="F962" i="28"/>
  <c r="C962" i="28" s="1"/>
  <c r="F961" i="28"/>
  <c r="C961" i="28" s="1"/>
  <c r="F960" i="28"/>
  <c r="C960" i="28" s="1"/>
  <c r="F959" i="28"/>
  <c r="C959" i="28" s="1"/>
  <c r="F958" i="28"/>
  <c r="C958" i="28" s="1"/>
  <c r="F957" i="28"/>
  <c r="C957" i="28" s="1"/>
  <c r="F956" i="28"/>
  <c r="C956" i="28" s="1"/>
  <c r="F955" i="28"/>
  <c r="C955" i="28" s="1"/>
  <c r="F954" i="28"/>
  <c r="C954" i="28" s="1"/>
  <c r="F953" i="28"/>
  <c r="C953" i="28" s="1"/>
  <c r="F952" i="28"/>
  <c r="C952" i="28" s="1"/>
  <c r="F951" i="28"/>
  <c r="C951" i="28" s="1"/>
  <c r="F950" i="28"/>
  <c r="C950" i="28" s="1"/>
  <c r="F949" i="28"/>
  <c r="C949" i="28" s="1"/>
  <c r="F948" i="28"/>
  <c r="C948" i="28" s="1"/>
  <c r="F947" i="28"/>
  <c r="C947" i="28" s="1"/>
  <c r="F946" i="28"/>
  <c r="C946" i="28" s="1"/>
  <c r="F945" i="28"/>
  <c r="C945" i="28" s="1"/>
  <c r="F944" i="28"/>
  <c r="C944" i="28" s="1"/>
  <c r="F943" i="28"/>
  <c r="C943" i="28" s="1"/>
  <c r="F942" i="28"/>
  <c r="C942" i="28" s="1"/>
  <c r="F941" i="28"/>
  <c r="C941" i="28" s="1"/>
  <c r="F2" i="28"/>
  <c r="F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F107" i="28"/>
  <c r="F108" i="28"/>
  <c r="F109" i="28"/>
  <c r="F110" i="28"/>
  <c r="F111" i="28"/>
  <c r="F112" i="28"/>
  <c r="F113" i="28"/>
  <c r="F114" i="28"/>
  <c r="F115" i="28"/>
  <c r="F116" i="28"/>
  <c r="F117" i="28"/>
  <c r="F118" i="28"/>
  <c r="F119" i="28"/>
  <c r="F120" i="28"/>
  <c r="F121" i="28"/>
  <c r="F122" i="28"/>
  <c r="F123" i="28"/>
  <c r="F124" i="28"/>
  <c r="F125" i="28"/>
  <c r="F126" i="28"/>
  <c r="F127" i="28"/>
  <c r="F128" i="28"/>
  <c r="F129" i="28"/>
  <c r="F130" i="28"/>
  <c r="F131" i="28"/>
  <c r="F132" i="28"/>
  <c r="F133" i="28"/>
  <c r="F134" i="28"/>
  <c r="F135" i="28"/>
  <c r="F136" i="28"/>
  <c r="F137" i="28"/>
  <c r="F138" i="28"/>
  <c r="F139" i="28"/>
  <c r="F140" i="28"/>
  <c r="F141" i="28"/>
  <c r="F142" i="28"/>
  <c r="F143" i="28"/>
  <c r="F144" i="28"/>
  <c r="F145" i="28"/>
  <c r="F146" i="28"/>
  <c r="F147" i="28"/>
  <c r="F148" i="28"/>
  <c r="F149" i="28"/>
  <c r="F150" i="28"/>
  <c r="F151" i="28"/>
  <c r="F152" i="28"/>
  <c r="F153" i="28"/>
  <c r="F154" i="28"/>
  <c r="F155" i="28"/>
  <c r="F156" i="28"/>
  <c r="F157" i="28"/>
  <c r="F158" i="28"/>
  <c r="F159" i="28"/>
  <c r="F160" i="28"/>
  <c r="F161" i="28"/>
  <c r="F162" i="28"/>
  <c r="F163" i="28"/>
  <c r="F164" i="28"/>
  <c r="F165" i="28"/>
  <c r="F166" i="28"/>
  <c r="F167" i="28"/>
  <c r="C167" i="28" s="1"/>
  <c r="F168" i="28"/>
  <c r="C168" i="28" s="1"/>
  <c r="F169" i="28"/>
  <c r="C169" i="28" s="1"/>
  <c r="F170" i="28"/>
  <c r="C170" i="28" s="1"/>
  <c r="F171" i="28"/>
  <c r="C171" i="28" s="1"/>
  <c r="F172" i="28"/>
  <c r="C172" i="28" s="1"/>
  <c r="F173" i="28"/>
  <c r="C173" i="28" s="1"/>
  <c r="F174" i="28"/>
  <c r="F175" i="28"/>
  <c r="C175" i="28" s="1"/>
  <c r="F176" i="28"/>
  <c r="C176" i="28" s="1"/>
  <c r="F177" i="28"/>
  <c r="C177" i="28" s="1"/>
  <c r="F178" i="28"/>
  <c r="C178" i="28" s="1"/>
  <c r="F179" i="28"/>
  <c r="C179" i="28" s="1"/>
  <c r="F180" i="28"/>
  <c r="C180" i="28" s="1"/>
  <c r="F181" i="28"/>
  <c r="C181" i="28" s="1"/>
  <c r="F182" i="28"/>
  <c r="F183" i="28"/>
  <c r="C183" i="28" s="1"/>
  <c r="F184" i="28"/>
  <c r="C184" i="28" s="1"/>
  <c r="F185" i="28"/>
  <c r="C185" i="28" s="1"/>
  <c r="F186" i="28"/>
  <c r="C186" i="28" s="1"/>
  <c r="F187" i="28"/>
  <c r="C187" i="28" s="1"/>
  <c r="F188" i="28"/>
  <c r="C188" i="28" s="1"/>
  <c r="F189" i="28"/>
  <c r="C189" i="28" s="1"/>
  <c r="F190" i="28"/>
  <c r="F191" i="28"/>
  <c r="C191" i="28" s="1"/>
  <c r="F192" i="28"/>
  <c r="C192" i="28" s="1"/>
  <c r="F193" i="28"/>
  <c r="C193" i="28" s="1"/>
  <c r="F194" i="28"/>
  <c r="C194" i="28" s="1"/>
  <c r="F195" i="28"/>
  <c r="C195" i="28" s="1"/>
  <c r="F196" i="28"/>
  <c r="C196" i="28" s="1"/>
  <c r="F197" i="28"/>
  <c r="C197" i="28" s="1"/>
  <c r="F198" i="28"/>
  <c r="F199" i="28"/>
  <c r="C199" i="28" s="1"/>
  <c r="F200" i="28"/>
  <c r="C200" i="28" s="1"/>
  <c r="F201" i="28"/>
  <c r="C201" i="28" s="1"/>
  <c r="F202" i="28"/>
  <c r="C202" i="28" s="1"/>
  <c r="F203" i="28"/>
  <c r="C203" i="28" s="1"/>
  <c r="F204" i="28"/>
  <c r="C204" i="28" s="1"/>
  <c r="F205" i="28"/>
  <c r="C205" i="28" s="1"/>
  <c r="F206" i="28"/>
  <c r="F207" i="28"/>
  <c r="C207" i="28" s="1"/>
  <c r="F208" i="28"/>
  <c r="C208" i="28" s="1"/>
  <c r="F209" i="28"/>
  <c r="C209" i="28" s="1"/>
  <c r="F210" i="28"/>
  <c r="C210" i="28" s="1"/>
  <c r="F211" i="28"/>
  <c r="C211" i="28" s="1"/>
  <c r="F212" i="28"/>
  <c r="C212" i="28" s="1"/>
  <c r="F213" i="28"/>
  <c r="C213" i="28" s="1"/>
  <c r="F214" i="28"/>
  <c r="F215" i="28"/>
  <c r="C215" i="28" s="1"/>
  <c r="F216" i="28"/>
  <c r="C216" i="28" s="1"/>
  <c r="F217" i="28"/>
  <c r="C217" i="28" s="1"/>
  <c r="F218" i="28"/>
  <c r="C218" i="28" s="1"/>
  <c r="F219" i="28"/>
  <c r="C219" i="28" s="1"/>
  <c r="F220" i="28"/>
  <c r="C220" i="28" s="1"/>
  <c r="F221" i="28"/>
  <c r="C221" i="28" s="1"/>
  <c r="F222" i="28"/>
  <c r="F223" i="28"/>
  <c r="C223" i="28" s="1"/>
  <c r="F224" i="28"/>
  <c r="C224" i="28" s="1"/>
  <c r="F225" i="28"/>
  <c r="C225" i="28" s="1"/>
  <c r="F226" i="28"/>
  <c r="C226" i="28" s="1"/>
  <c r="F227" i="28"/>
  <c r="C227" i="28" s="1"/>
  <c r="F228" i="28"/>
  <c r="C228" i="28" s="1"/>
  <c r="F229" i="28"/>
  <c r="C229" i="28" s="1"/>
  <c r="F230" i="28"/>
  <c r="F231" i="28"/>
  <c r="C231" i="28" s="1"/>
  <c r="F232" i="28"/>
  <c r="C232" i="28" s="1"/>
  <c r="F233" i="28"/>
  <c r="C233" i="28" s="1"/>
  <c r="F234" i="28"/>
  <c r="C234" i="28" s="1"/>
  <c r="F235" i="28"/>
  <c r="C235" i="28" s="1"/>
  <c r="F236" i="28"/>
  <c r="C236" i="28" s="1"/>
  <c r="F237" i="28"/>
  <c r="C237" i="28" s="1"/>
  <c r="F238" i="28"/>
  <c r="F239" i="28"/>
  <c r="C239" i="28" s="1"/>
  <c r="F240" i="28"/>
  <c r="C240" i="28" s="1"/>
  <c r="F241" i="28"/>
  <c r="C241" i="28" s="1"/>
  <c r="F242" i="28"/>
  <c r="C242" i="28" s="1"/>
  <c r="F243" i="28"/>
  <c r="C243" i="28" s="1"/>
  <c r="F244" i="28"/>
  <c r="C244" i="28" s="1"/>
  <c r="F245" i="28"/>
  <c r="C245" i="28" s="1"/>
  <c r="F246" i="28"/>
  <c r="F247" i="28"/>
  <c r="C247" i="28" s="1"/>
  <c r="F248" i="28"/>
  <c r="C248" i="28" s="1"/>
  <c r="F249" i="28"/>
  <c r="C249" i="28" s="1"/>
  <c r="F250" i="28"/>
  <c r="C250" i="28" s="1"/>
  <c r="F251" i="28"/>
  <c r="C251" i="28" s="1"/>
  <c r="F252" i="28"/>
  <c r="C252" i="28" s="1"/>
  <c r="F253" i="28"/>
  <c r="C253" i="28" s="1"/>
  <c r="F254" i="28"/>
  <c r="C254" i="28" s="1"/>
  <c r="F255" i="28"/>
  <c r="C255" i="28" s="1"/>
  <c r="F256" i="28"/>
  <c r="C256" i="28" s="1"/>
  <c r="F257" i="28"/>
  <c r="C257" i="28" s="1"/>
  <c r="F258" i="28"/>
  <c r="F259" i="28"/>
  <c r="C259" i="28" s="1"/>
  <c r="F260" i="28"/>
  <c r="C260" i="28" s="1"/>
  <c r="F261" i="28"/>
  <c r="C261" i="28" s="1"/>
  <c r="F262" i="28"/>
  <c r="C262" i="28" s="1"/>
  <c r="F263" i="28"/>
  <c r="C263" i="28" s="1"/>
  <c r="F264" i="28"/>
  <c r="C264" i="28" s="1"/>
  <c r="F265" i="28"/>
  <c r="C265" i="28" s="1"/>
  <c r="F266" i="28"/>
  <c r="C266" i="28" s="1"/>
  <c r="F267" i="28"/>
  <c r="C267" i="28" s="1"/>
  <c r="F268" i="28"/>
  <c r="C268" i="28" s="1"/>
  <c r="F269" i="28"/>
  <c r="C269" i="28" s="1"/>
  <c r="F270" i="28"/>
  <c r="C270" i="28" s="1"/>
  <c r="F271" i="28"/>
  <c r="C271" i="28" s="1"/>
  <c r="F272" i="28"/>
  <c r="C272" i="28" s="1"/>
  <c r="F273" i="28"/>
  <c r="C273" i="28" s="1"/>
  <c r="F274" i="28"/>
  <c r="F275" i="28"/>
  <c r="C275" i="28" s="1"/>
  <c r="F276" i="28"/>
  <c r="C276" i="28" s="1"/>
  <c r="F277" i="28"/>
  <c r="C277" i="28" s="1"/>
  <c r="F278" i="28"/>
  <c r="C278" i="28" s="1"/>
  <c r="F279" i="28"/>
  <c r="C279" i="28" s="1"/>
  <c r="F280" i="28"/>
  <c r="C280" i="28" s="1"/>
  <c r="F281" i="28"/>
  <c r="C281" i="28" s="1"/>
  <c r="F282" i="28"/>
  <c r="C282" i="28" s="1"/>
  <c r="F283" i="28"/>
  <c r="C283" i="28" s="1"/>
  <c r="F284" i="28"/>
  <c r="C284" i="28" s="1"/>
  <c r="F285" i="28"/>
  <c r="C285" i="28" s="1"/>
  <c r="F286" i="28"/>
  <c r="C286" i="28" s="1"/>
  <c r="F287" i="28"/>
  <c r="C287" i="28" s="1"/>
  <c r="F288" i="28"/>
  <c r="C288" i="28" s="1"/>
  <c r="F289" i="28"/>
  <c r="C289" i="28" s="1"/>
  <c r="F290" i="28"/>
  <c r="F291" i="28"/>
  <c r="C291" i="28" s="1"/>
  <c r="F292" i="28"/>
  <c r="C292" i="28" s="1"/>
  <c r="F293" i="28"/>
  <c r="C293" i="28" s="1"/>
  <c r="F294" i="28"/>
  <c r="C294" i="28" s="1"/>
  <c r="F295" i="28"/>
  <c r="C295" i="28" s="1"/>
  <c r="F296" i="28"/>
  <c r="C296" i="28" s="1"/>
  <c r="F297" i="28"/>
  <c r="C297" i="28" s="1"/>
  <c r="F298" i="28"/>
  <c r="C298" i="28" s="1"/>
  <c r="F299" i="28"/>
  <c r="C299" i="28" s="1"/>
  <c r="F300" i="28"/>
  <c r="C300" i="28" s="1"/>
  <c r="F301" i="28"/>
  <c r="C301" i="28" s="1"/>
  <c r="F302" i="28"/>
  <c r="C302" i="28" s="1"/>
  <c r="F303" i="28"/>
  <c r="C303" i="28" s="1"/>
  <c r="F304" i="28"/>
  <c r="C304" i="28" s="1"/>
  <c r="F305" i="28"/>
  <c r="C305" i="28" s="1"/>
  <c r="F306" i="28"/>
  <c r="F307" i="28"/>
  <c r="C307" i="28" s="1"/>
  <c r="F308" i="28"/>
  <c r="C308" i="28" s="1"/>
  <c r="F309" i="28"/>
  <c r="C309" i="28" s="1"/>
  <c r="F310" i="28"/>
  <c r="C310" i="28" s="1"/>
  <c r="F311" i="28"/>
  <c r="C311" i="28" s="1"/>
  <c r="F312" i="28"/>
  <c r="C312" i="28" s="1"/>
  <c r="F313" i="28"/>
  <c r="C313" i="28" s="1"/>
  <c r="F314" i="28"/>
  <c r="C314" i="28" s="1"/>
  <c r="F315" i="28"/>
  <c r="C315" i="28" s="1"/>
  <c r="F316" i="28"/>
  <c r="C316" i="28" s="1"/>
  <c r="F317" i="28"/>
  <c r="C317" i="28" s="1"/>
  <c r="F318" i="28"/>
  <c r="C318" i="28" s="1"/>
  <c r="F319" i="28"/>
  <c r="C319" i="28" s="1"/>
  <c r="F320" i="28"/>
  <c r="C320" i="28" s="1"/>
  <c r="F321" i="28"/>
  <c r="C321" i="28" s="1"/>
  <c r="F322" i="28"/>
  <c r="F323" i="28"/>
  <c r="C323" i="28" s="1"/>
  <c r="F324" i="28"/>
  <c r="C324" i="28" s="1"/>
  <c r="F325" i="28"/>
  <c r="C325" i="28" s="1"/>
  <c r="F326" i="28"/>
  <c r="C326" i="28" s="1"/>
  <c r="F327" i="28"/>
  <c r="C327" i="28" s="1"/>
  <c r="F328" i="28"/>
  <c r="C328" i="28" s="1"/>
  <c r="F329" i="28"/>
  <c r="C329" i="28" s="1"/>
  <c r="F330" i="28"/>
  <c r="C330" i="28" s="1"/>
  <c r="F331" i="28"/>
  <c r="C331" i="28" s="1"/>
  <c r="F332" i="28"/>
  <c r="C332" i="28" s="1"/>
  <c r="F333" i="28"/>
  <c r="C333" i="28" s="1"/>
  <c r="F334" i="28"/>
  <c r="C334" i="28" s="1"/>
  <c r="F335" i="28"/>
  <c r="C335" i="28" s="1"/>
  <c r="F336" i="28"/>
  <c r="C336" i="28" s="1"/>
  <c r="F337" i="28"/>
  <c r="C337" i="28" s="1"/>
  <c r="F338" i="28"/>
  <c r="F339" i="28"/>
  <c r="C339" i="28" s="1"/>
  <c r="F340" i="28"/>
  <c r="C340" i="28" s="1"/>
  <c r="F341" i="28"/>
  <c r="C341" i="28" s="1"/>
  <c r="F342" i="28"/>
  <c r="C342" i="28" s="1"/>
  <c r="F343" i="28"/>
  <c r="C343" i="28" s="1"/>
  <c r="F344" i="28"/>
  <c r="C344" i="28" s="1"/>
  <c r="F345" i="28"/>
  <c r="C345" i="28" s="1"/>
  <c r="F346" i="28"/>
  <c r="C346" i="28" s="1"/>
  <c r="F347" i="28"/>
  <c r="C347" i="28" s="1"/>
  <c r="F348" i="28"/>
  <c r="C348" i="28" s="1"/>
  <c r="F349" i="28"/>
  <c r="C349" i="28" s="1"/>
  <c r="F350" i="28"/>
  <c r="C350" i="28" s="1"/>
  <c r="F351" i="28"/>
  <c r="C351" i="28" s="1"/>
  <c r="F352" i="28"/>
  <c r="C352" i="28" s="1"/>
  <c r="F353" i="28"/>
  <c r="C353" i="28" s="1"/>
  <c r="F354" i="28"/>
  <c r="F355" i="28"/>
  <c r="C355" i="28" s="1"/>
  <c r="F356" i="28"/>
  <c r="C356" i="28" s="1"/>
  <c r="F357" i="28"/>
  <c r="C357" i="28" s="1"/>
  <c r="F358" i="28"/>
  <c r="C358" i="28" s="1"/>
  <c r="F359" i="28"/>
  <c r="C359" i="28" s="1"/>
  <c r="F360" i="28"/>
  <c r="C360" i="28" s="1"/>
  <c r="F361" i="28"/>
  <c r="C361" i="28" s="1"/>
  <c r="F362" i="28"/>
  <c r="C362" i="28" s="1"/>
  <c r="F363" i="28"/>
  <c r="C363" i="28" s="1"/>
  <c r="F364" i="28"/>
  <c r="C364" i="28" s="1"/>
  <c r="F365" i="28"/>
  <c r="C365" i="28" s="1"/>
  <c r="F366" i="28"/>
  <c r="C366" i="28" s="1"/>
  <c r="F367" i="28"/>
  <c r="C367" i="28" s="1"/>
  <c r="F368" i="28"/>
  <c r="C368" i="28" s="1"/>
  <c r="F369" i="28"/>
  <c r="C369" i="28" s="1"/>
  <c r="F370" i="28"/>
  <c r="F371" i="28"/>
  <c r="C371" i="28" s="1"/>
  <c r="F372" i="28"/>
  <c r="C372" i="28" s="1"/>
  <c r="F373" i="28"/>
  <c r="C373" i="28" s="1"/>
  <c r="F374" i="28"/>
  <c r="C374" i="28" s="1"/>
  <c r="F375" i="28"/>
  <c r="C375" i="28" s="1"/>
  <c r="F376" i="28"/>
  <c r="C376" i="28" s="1"/>
  <c r="F377" i="28"/>
  <c r="C377" i="28" s="1"/>
  <c r="F378" i="28"/>
  <c r="C378" i="28" s="1"/>
  <c r="F379" i="28"/>
  <c r="C379" i="28" s="1"/>
  <c r="F380" i="28"/>
  <c r="C380" i="28" s="1"/>
  <c r="F381" i="28"/>
  <c r="C381" i="28" s="1"/>
  <c r="F382" i="28"/>
  <c r="C382" i="28" s="1"/>
  <c r="F383" i="28"/>
  <c r="C383" i="28" s="1"/>
  <c r="F384" i="28"/>
  <c r="C384" i="28" s="1"/>
  <c r="F385" i="28"/>
  <c r="C385" i="28" s="1"/>
  <c r="F386" i="28"/>
  <c r="F387" i="28"/>
  <c r="C387" i="28" s="1"/>
  <c r="F388" i="28"/>
  <c r="C388" i="28" s="1"/>
  <c r="F389" i="28"/>
  <c r="C389" i="28" s="1"/>
  <c r="F390" i="28"/>
  <c r="C390" i="28" s="1"/>
  <c r="F391" i="28"/>
  <c r="C391" i="28" s="1"/>
  <c r="F392" i="28"/>
  <c r="C392" i="28" s="1"/>
  <c r="F393" i="28"/>
  <c r="C393" i="28" s="1"/>
  <c r="F394" i="28"/>
  <c r="C394" i="28" s="1"/>
  <c r="F395" i="28"/>
  <c r="C395" i="28" s="1"/>
  <c r="F396" i="28"/>
  <c r="C396" i="28" s="1"/>
  <c r="F397" i="28"/>
  <c r="C397" i="28" s="1"/>
  <c r="F398" i="28"/>
  <c r="C398" i="28" s="1"/>
  <c r="F399" i="28"/>
  <c r="C399" i="28" s="1"/>
  <c r="F400" i="28"/>
  <c r="C400" i="28" s="1"/>
  <c r="F401" i="28"/>
  <c r="C401" i="28" s="1"/>
  <c r="F402" i="28"/>
  <c r="F403" i="28"/>
  <c r="C403" i="28" s="1"/>
  <c r="F404" i="28"/>
  <c r="C404" i="28" s="1"/>
  <c r="F405" i="28"/>
  <c r="C405" i="28" s="1"/>
  <c r="F406" i="28"/>
  <c r="C406" i="28" s="1"/>
  <c r="F407" i="28"/>
  <c r="C407" i="28" s="1"/>
  <c r="F408" i="28"/>
  <c r="C408" i="28" s="1"/>
  <c r="F409" i="28"/>
  <c r="C409" i="28" s="1"/>
  <c r="F410" i="28"/>
  <c r="C410" i="28" s="1"/>
  <c r="F411" i="28"/>
  <c r="C411" i="28" s="1"/>
  <c r="F412" i="28"/>
  <c r="C412" i="28" s="1"/>
  <c r="F413" i="28"/>
  <c r="C413" i="28" s="1"/>
  <c r="F414" i="28"/>
  <c r="C414" i="28" s="1"/>
  <c r="F415" i="28"/>
  <c r="C415" i="28" s="1"/>
  <c r="F416" i="28"/>
  <c r="C416" i="28" s="1"/>
  <c r="F417" i="28"/>
  <c r="C417" i="28" s="1"/>
  <c r="F418" i="28"/>
  <c r="F419" i="28"/>
  <c r="C419" i="28" s="1"/>
  <c r="F420" i="28"/>
  <c r="C420" i="28" s="1"/>
  <c r="F421" i="28"/>
  <c r="C421" i="28" s="1"/>
  <c r="F422" i="28"/>
  <c r="C422" i="28" s="1"/>
  <c r="F423" i="28"/>
  <c r="C423" i="28" s="1"/>
  <c r="F424" i="28"/>
  <c r="C424" i="28" s="1"/>
  <c r="F425" i="28"/>
  <c r="C425" i="28" s="1"/>
  <c r="F426" i="28"/>
  <c r="C426" i="28" s="1"/>
  <c r="F427" i="28"/>
  <c r="C427" i="28" s="1"/>
  <c r="F428" i="28"/>
  <c r="C428" i="28" s="1"/>
  <c r="F429" i="28"/>
  <c r="C429" i="28" s="1"/>
  <c r="F430" i="28"/>
  <c r="C430" i="28" s="1"/>
  <c r="F431" i="28"/>
  <c r="C431" i="28" s="1"/>
  <c r="F432" i="28"/>
  <c r="C432" i="28" s="1"/>
  <c r="F433" i="28"/>
  <c r="C433" i="28" s="1"/>
  <c r="F434" i="28"/>
  <c r="F435" i="28"/>
  <c r="C435" i="28" s="1"/>
  <c r="F436" i="28"/>
  <c r="C436" i="28" s="1"/>
  <c r="F437" i="28"/>
  <c r="C437" i="28" s="1"/>
  <c r="F438" i="28"/>
  <c r="C438" i="28" s="1"/>
  <c r="F439" i="28"/>
  <c r="C439" i="28" s="1"/>
  <c r="F440" i="28"/>
  <c r="C440" i="28" s="1"/>
  <c r="F441" i="28"/>
  <c r="C441" i="28" s="1"/>
  <c r="F442" i="28"/>
  <c r="C442" i="28" s="1"/>
  <c r="F443" i="28"/>
  <c r="C443" i="28" s="1"/>
  <c r="F444" i="28"/>
  <c r="C444" i="28" s="1"/>
  <c r="F445" i="28"/>
  <c r="C445" i="28" s="1"/>
  <c r="F446" i="28"/>
  <c r="C446" i="28" s="1"/>
  <c r="F447" i="28"/>
  <c r="C447" i="28" s="1"/>
  <c r="F448" i="28"/>
  <c r="C448" i="28" s="1"/>
  <c r="F449" i="28"/>
  <c r="C449" i="28" s="1"/>
  <c r="F450" i="28"/>
  <c r="C450" i="28" s="1"/>
  <c r="F451" i="28"/>
  <c r="C451" i="28" s="1"/>
  <c r="F452" i="28"/>
  <c r="C452" i="28" s="1"/>
  <c r="F453" i="28"/>
  <c r="C453" i="28" s="1"/>
  <c r="F454" i="28"/>
  <c r="C454" i="28" s="1"/>
  <c r="F455" i="28"/>
  <c r="C455" i="28" s="1"/>
  <c r="F456" i="28"/>
  <c r="C456" i="28" s="1"/>
  <c r="F457" i="28"/>
  <c r="C457" i="28" s="1"/>
  <c r="F458" i="28"/>
  <c r="C458" i="28" s="1"/>
  <c r="F459" i="28"/>
  <c r="C459" i="28" s="1"/>
  <c r="F460" i="28"/>
  <c r="F461" i="28"/>
  <c r="C461" i="28" s="1"/>
  <c r="F462" i="28"/>
  <c r="C462" i="28" s="1"/>
  <c r="F463" i="28"/>
  <c r="C463" i="28" s="1"/>
  <c r="F464" i="28"/>
  <c r="C464" i="28" s="1"/>
  <c r="F465" i="28"/>
  <c r="C465" i="28" s="1"/>
  <c r="F466" i="28"/>
  <c r="C466" i="28" s="1"/>
  <c r="F467" i="28"/>
  <c r="C467" i="28" s="1"/>
  <c r="F468" i="28"/>
  <c r="C468" i="28" s="1"/>
  <c r="F469" i="28"/>
  <c r="C469" i="28" s="1"/>
  <c r="F470" i="28"/>
  <c r="C470" i="28" s="1"/>
  <c r="F471" i="28"/>
  <c r="C471" i="28" s="1"/>
  <c r="F472" i="28"/>
  <c r="C472" i="28" s="1"/>
  <c r="F473" i="28"/>
  <c r="C473" i="28" s="1"/>
  <c r="F474" i="28"/>
  <c r="C474" i="28" s="1"/>
  <c r="F475" i="28"/>
  <c r="C475" i="28" s="1"/>
  <c r="F476" i="28"/>
  <c r="C476" i="28" s="1"/>
  <c r="F477" i="28"/>
  <c r="C477" i="28" s="1"/>
  <c r="F478" i="28"/>
  <c r="C478" i="28" s="1"/>
  <c r="F479" i="28"/>
  <c r="C479" i="28" s="1"/>
  <c r="F480" i="28"/>
  <c r="C480" i="28" s="1"/>
  <c r="F481" i="28"/>
  <c r="C481" i="28" s="1"/>
  <c r="F482" i="28"/>
  <c r="C482" i="28" s="1"/>
  <c r="F483" i="28"/>
  <c r="C483" i="28" s="1"/>
  <c r="F484" i="28"/>
  <c r="C484" i="28" s="1"/>
  <c r="F485" i="28"/>
  <c r="C485" i="28" s="1"/>
  <c r="F486" i="28"/>
  <c r="C486" i="28" s="1"/>
  <c r="F487" i="28"/>
  <c r="C487" i="28" s="1"/>
  <c r="F488" i="28"/>
  <c r="C488" i="28" s="1"/>
  <c r="F489" i="28"/>
  <c r="C489" i="28" s="1"/>
  <c r="F490" i="28"/>
  <c r="C490" i="28" s="1"/>
  <c r="F491" i="28"/>
  <c r="C491" i="28" s="1"/>
  <c r="F492" i="28"/>
  <c r="F493" i="28"/>
  <c r="C493" i="28" s="1"/>
  <c r="F494" i="28"/>
  <c r="C494" i="28" s="1"/>
  <c r="F495" i="28"/>
  <c r="C495" i="28" s="1"/>
  <c r="F496" i="28"/>
  <c r="C496" i="28" s="1"/>
  <c r="F497" i="28"/>
  <c r="C497" i="28" s="1"/>
  <c r="F498" i="28"/>
  <c r="C498" i="28" s="1"/>
  <c r="F499" i="28"/>
  <c r="C499" i="28" s="1"/>
  <c r="F500" i="28"/>
  <c r="C500" i="28" s="1"/>
  <c r="F501" i="28"/>
  <c r="C501" i="28" s="1"/>
  <c r="F502" i="28"/>
  <c r="C502" i="28" s="1"/>
  <c r="F503" i="28"/>
  <c r="C503" i="28" s="1"/>
  <c r="F504" i="28"/>
  <c r="C504" i="28" s="1"/>
  <c r="F505" i="28"/>
  <c r="C505" i="28" s="1"/>
  <c r="F506" i="28"/>
  <c r="C506" i="28" s="1"/>
  <c r="F507" i="28"/>
  <c r="C507" i="28" s="1"/>
  <c r="F508" i="28"/>
  <c r="C508" i="28" s="1"/>
  <c r="F509" i="28"/>
  <c r="C509" i="28" s="1"/>
  <c r="F510" i="28"/>
  <c r="C510" i="28" s="1"/>
  <c r="F511" i="28"/>
  <c r="C511" i="28" s="1"/>
  <c r="F512" i="28"/>
  <c r="C512" i="28" s="1"/>
  <c r="F513" i="28"/>
  <c r="C513" i="28" s="1"/>
  <c r="F514" i="28"/>
  <c r="C514" i="28" s="1"/>
  <c r="F515" i="28"/>
  <c r="C515" i="28" s="1"/>
  <c r="F516" i="28"/>
  <c r="C516" i="28" s="1"/>
  <c r="F517" i="28"/>
  <c r="C517" i="28" s="1"/>
  <c r="F518" i="28"/>
  <c r="C518" i="28" s="1"/>
  <c r="F519" i="28"/>
  <c r="C519" i="28" s="1"/>
  <c r="F520" i="28"/>
  <c r="C520" i="28" s="1"/>
  <c r="F521" i="28"/>
  <c r="C521" i="28" s="1"/>
  <c r="F522" i="28"/>
  <c r="C522" i="28" s="1"/>
  <c r="F523" i="28"/>
  <c r="C523" i="28" s="1"/>
  <c r="F524" i="28"/>
  <c r="F525" i="28"/>
  <c r="C525" i="28" s="1"/>
  <c r="F526" i="28"/>
  <c r="C526" i="28" s="1"/>
  <c r="F527" i="28"/>
  <c r="C527" i="28" s="1"/>
  <c r="F528" i="28"/>
  <c r="C528" i="28" s="1"/>
  <c r="F529" i="28"/>
  <c r="C529" i="28" s="1"/>
  <c r="F530" i="28"/>
  <c r="C530" i="28" s="1"/>
  <c r="F531" i="28"/>
  <c r="C531" i="28" s="1"/>
  <c r="F532" i="28"/>
  <c r="C532" i="28" s="1"/>
  <c r="F533" i="28"/>
  <c r="C533" i="28" s="1"/>
  <c r="F534" i="28"/>
  <c r="C534" i="28" s="1"/>
  <c r="F535" i="28"/>
  <c r="C535" i="28" s="1"/>
  <c r="F536" i="28"/>
  <c r="C536" i="28" s="1"/>
  <c r="F537" i="28"/>
  <c r="C537" i="28" s="1"/>
  <c r="F538" i="28"/>
  <c r="C538" i="28" s="1"/>
  <c r="F539" i="28"/>
  <c r="C539" i="28" s="1"/>
  <c r="F540" i="28"/>
  <c r="C540" i="28" s="1"/>
  <c r="F541" i="28"/>
  <c r="C541" i="28" s="1"/>
  <c r="F542" i="28"/>
  <c r="C542" i="28" s="1"/>
  <c r="F543" i="28"/>
  <c r="C543" i="28" s="1"/>
  <c r="F544" i="28"/>
  <c r="C544" i="28" s="1"/>
  <c r="F545" i="28"/>
  <c r="C545" i="28" s="1"/>
  <c r="F546" i="28"/>
  <c r="C546" i="28" s="1"/>
  <c r="F547" i="28"/>
  <c r="C547" i="28" s="1"/>
  <c r="F548" i="28"/>
  <c r="C548" i="28" s="1"/>
  <c r="F549" i="28"/>
  <c r="C549" i="28" s="1"/>
  <c r="F550" i="28"/>
  <c r="C550" i="28" s="1"/>
  <c r="F551" i="28"/>
  <c r="C551" i="28" s="1"/>
  <c r="F552" i="28"/>
  <c r="C552" i="28" s="1"/>
  <c r="F553" i="28"/>
  <c r="C553" i="28" s="1"/>
  <c r="F554" i="28"/>
  <c r="C554" i="28" s="1"/>
  <c r="F555" i="28"/>
  <c r="C555" i="28" s="1"/>
  <c r="F556" i="28"/>
  <c r="F557" i="28"/>
  <c r="C557" i="28" s="1"/>
  <c r="F558" i="28"/>
  <c r="C558" i="28" s="1"/>
  <c r="F559" i="28"/>
  <c r="C559" i="28" s="1"/>
  <c r="F560" i="28"/>
  <c r="C560" i="28" s="1"/>
  <c r="F561" i="28"/>
  <c r="C561" i="28" s="1"/>
  <c r="F562" i="28"/>
  <c r="C562" i="28" s="1"/>
  <c r="F563" i="28"/>
  <c r="C563" i="28" s="1"/>
  <c r="F564" i="28"/>
  <c r="C564" i="28" s="1"/>
  <c r="F565" i="28"/>
  <c r="C565" i="28" s="1"/>
  <c r="F566" i="28"/>
  <c r="C566" i="28" s="1"/>
  <c r="F567" i="28"/>
  <c r="C567" i="28" s="1"/>
  <c r="F568" i="28"/>
  <c r="C568" i="28" s="1"/>
  <c r="F569" i="28"/>
  <c r="C569" i="28" s="1"/>
  <c r="F570" i="28"/>
  <c r="C570" i="28" s="1"/>
  <c r="F571" i="28"/>
  <c r="C571" i="28" s="1"/>
  <c r="F572" i="28"/>
  <c r="C572" i="28" s="1"/>
  <c r="F573" i="28"/>
  <c r="C573" i="28" s="1"/>
  <c r="F574" i="28"/>
  <c r="C574" i="28" s="1"/>
  <c r="F575" i="28"/>
  <c r="C575" i="28" s="1"/>
  <c r="F576" i="28"/>
  <c r="C576" i="28" s="1"/>
  <c r="F577" i="28"/>
  <c r="C577" i="28" s="1"/>
  <c r="F578" i="28"/>
  <c r="C578" i="28" s="1"/>
  <c r="F579" i="28"/>
  <c r="C579" i="28" s="1"/>
  <c r="F580" i="28"/>
  <c r="C580" i="28" s="1"/>
  <c r="F581" i="28"/>
  <c r="C581" i="28" s="1"/>
  <c r="F582" i="28"/>
  <c r="C582" i="28" s="1"/>
  <c r="F583" i="28"/>
  <c r="C583" i="28" s="1"/>
  <c r="F584" i="28"/>
  <c r="C584" i="28" s="1"/>
  <c r="F585" i="28"/>
  <c r="C585" i="28" s="1"/>
  <c r="F586" i="28"/>
  <c r="C586" i="28" s="1"/>
  <c r="F587" i="28"/>
  <c r="C587" i="28" s="1"/>
  <c r="F588" i="28"/>
  <c r="C588" i="28" s="1"/>
  <c r="F589" i="28"/>
  <c r="C589" i="28" s="1"/>
  <c r="F590" i="28"/>
  <c r="C590" i="28" s="1"/>
  <c r="F591" i="28"/>
  <c r="C591" i="28" s="1"/>
  <c r="F592" i="28"/>
  <c r="C592" i="28" s="1"/>
  <c r="F593" i="28"/>
  <c r="C593" i="28" s="1"/>
  <c r="F594" i="28"/>
  <c r="C594" i="28" s="1"/>
  <c r="F595" i="28"/>
  <c r="C595" i="28" s="1"/>
  <c r="F596" i="28"/>
  <c r="C596" i="28" s="1"/>
  <c r="F597" i="28"/>
  <c r="C597" i="28" s="1"/>
  <c r="F598" i="28"/>
  <c r="C598" i="28" s="1"/>
  <c r="F599" i="28"/>
  <c r="C599" i="28" s="1"/>
  <c r="F600" i="28"/>
  <c r="C600" i="28" s="1"/>
  <c r="F601" i="28"/>
  <c r="C601" i="28" s="1"/>
  <c r="F602" i="28"/>
  <c r="C602" i="28" s="1"/>
  <c r="F603" i="28"/>
  <c r="C603" i="28" s="1"/>
  <c r="F604" i="28"/>
  <c r="F605" i="28"/>
  <c r="C605" i="28" s="1"/>
  <c r="F606" i="28"/>
  <c r="C606" i="28" s="1"/>
  <c r="F607" i="28"/>
  <c r="C607" i="28" s="1"/>
  <c r="F608" i="28"/>
  <c r="C608" i="28" s="1"/>
  <c r="F609" i="28"/>
  <c r="C609" i="28" s="1"/>
  <c r="F610" i="28"/>
  <c r="C610" i="28" s="1"/>
  <c r="F611" i="28"/>
  <c r="C611" i="28" s="1"/>
  <c r="F612" i="28"/>
  <c r="C612" i="28" s="1"/>
  <c r="F613" i="28"/>
  <c r="C613" i="28" s="1"/>
  <c r="F614" i="28"/>
  <c r="C614" i="28" s="1"/>
  <c r="F615" i="28"/>
  <c r="C615" i="28" s="1"/>
  <c r="F616" i="28"/>
  <c r="C616" i="28" s="1"/>
  <c r="F617" i="28"/>
  <c r="C617" i="28" s="1"/>
  <c r="F618" i="28"/>
  <c r="C618" i="28" s="1"/>
  <c r="F619" i="28"/>
  <c r="C619" i="28" s="1"/>
  <c r="F620" i="28"/>
  <c r="C620" i="28" s="1"/>
  <c r="F621" i="28"/>
  <c r="C621" i="28" s="1"/>
  <c r="F622" i="28"/>
  <c r="C622" i="28" s="1"/>
  <c r="F623" i="28"/>
  <c r="C623" i="28" s="1"/>
  <c r="F624" i="28"/>
  <c r="C624" i="28" s="1"/>
  <c r="F625" i="28"/>
  <c r="C625" i="28" s="1"/>
  <c r="F626" i="28"/>
  <c r="C626" i="28" s="1"/>
  <c r="F627" i="28"/>
  <c r="C627" i="28" s="1"/>
  <c r="F628" i="28"/>
  <c r="C628" i="28" s="1"/>
  <c r="F629" i="28"/>
  <c r="F630" i="28"/>
  <c r="C630" i="28" s="1"/>
  <c r="F631" i="28"/>
  <c r="F632" i="28"/>
  <c r="C632" i="28" s="1"/>
  <c r="F633" i="28"/>
  <c r="F634" i="28"/>
  <c r="C634" i="28" s="1"/>
  <c r="F635" i="28"/>
  <c r="F636" i="28"/>
  <c r="C636" i="28" s="1"/>
  <c r="F637" i="28"/>
  <c r="F638" i="28"/>
  <c r="C638" i="28" s="1"/>
  <c r="F639" i="28"/>
  <c r="F640" i="28"/>
  <c r="C640" i="28" s="1"/>
  <c r="F641" i="28"/>
  <c r="F642" i="28"/>
  <c r="C642" i="28" s="1"/>
  <c r="F643" i="28"/>
  <c r="F644" i="28"/>
  <c r="C644" i="28" s="1"/>
  <c r="F645" i="28"/>
  <c r="F646" i="28"/>
  <c r="C646" i="28" s="1"/>
  <c r="F647" i="28"/>
  <c r="F648" i="28"/>
  <c r="C648" i="28" s="1"/>
  <c r="F649" i="28"/>
  <c r="F650" i="28"/>
  <c r="C650" i="28" s="1"/>
  <c r="F651" i="28"/>
  <c r="F652" i="28"/>
  <c r="C652" i="28" s="1"/>
  <c r="F653" i="28"/>
  <c r="F654" i="28"/>
  <c r="C654" i="28" s="1"/>
  <c r="F655" i="28"/>
  <c r="F656" i="28"/>
  <c r="C656" i="28" s="1"/>
  <c r="F657" i="28"/>
  <c r="F658" i="28"/>
  <c r="C658" i="28" s="1"/>
  <c r="F659" i="28"/>
  <c r="F660" i="28"/>
  <c r="C660" i="28" s="1"/>
  <c r="F661" i="28"/>
  <c r="F662" i="28"/>
  <c r="C662" i="28" s="1"/>
  <c r="F663" i="28"/>
  <c r="F664" i="28"/>
  <c r="C664" i="28" s="1"/>
  <c r="F665" i="28"/>
  <c r="F666" i="28"/>
  <c r="C666" i="28" s="1"/>
  <c r="F667" i="28"/>
  <c r="F668" i="28"/>
  <c r="C668" i="28" s="1"/>
  <c r="F669" i="28"/>
  <c r="F670" i="28"/>
  <c r="C670" i="28" s="1"/>
  <c r="F671" i="28"/>
  <c r="F672" i="28"/>
  <c r="C672" i="28" s="1"/>
  <c r="F673" i="28"/>
  <c r="F674" i="28"/>
  <c r="C674" i="28" s="1"/>
  <c r="F675" i="28"/>
  <c r="F676" i="28"/>
  <c r="C676" i="28" s="1"/>
  <c r="F677" i="28"/>
  <c r="F678" i="28"/>
  <c r="C678" i="28" s="1"/>
  <c r="F679" i="28"/>
  <c r="F680" i="28"/>
  <c r="C680" i="28" s="1"/>
  <c r="F681" i="28"/>
  <c r="F682" i="28"/>
  <c r="C682" i="28" s="1"/>
  <c r="F683" i="28"/>
  <c r="F684" i="28"/>
  <c r="C684" i="28" s="1"/>
  <c r="F685" i="28"/>
  <c r="F686" i="28"/>
  <c r="C686" i="28" s="1"/>
  <c r="F687" i="28"/>
  <c r="F688" i="28"/>
  <c r="C688" i="28" s="1"/>
  <c r="F689" i="28"/>
  <c r="F690" i="28"/>
  <c r="C690" i="28" s="1"/>
  <c r="F691" i="28"/>
  <c r="F692" i="28"/>
  <c r="C692" i="28" s="1"/>
  <c r="F693" i="28"/>
  <c r="F694" i="28"/>
  <c r="C694" i="28" s="1"/>
  <c r="F695" i="28"/>
  <c r="F696" i="28"/>
  <c r="C696" i="28" s="1"/>
  <c r="F697" i="28"/>
  <c r="F698" i="28"/>
  <c r="C698" i="28" s="1"/>
  <c r="F699" i="28"/>
  <c r="F700" i="28"/>
  <c r="C700" i="28" s="1"/>
  <c r="F701" i="28"/>
  <c r="F702" i="28"/>
  <c r="C702" i="28" s="1"/>
  <c r="F703" i="28"/>
  <c r="F704" i="28"/>
  <c r="C704" i="28" s="1"/>
  <c r="F705" i="28"/>
  <c r="F706" i="28"/>
  <c r="C706" i="28" s="1"/>
  <c r="F707" i="28"/>
  <c r="F708" i="28"/>
  <c r="C708" i="28" s="1"/>
  <c r="F709" i="28"/>
  <c r="F710" i="28"/>
  <c r="C710" i="28" s="1"/>
  <c r="F711" i="28"/>
  <c r="F712" i="28"/>
  <c r="C712" i="28" s="1"/>
  <c r="F713" i="28"/>
  <c r="F714" i="28"/>
  <c r="C714" i="28" s="1"/>
  <c r="F715" i="28"/>
  <c r="F716" i="28"/>
  <c r="C716" i="28" s="1"/>
  <c r="F717" i="28"/>
  <c r="F718" i="28"/>
  <c r="C718" i="28" s="1"/>
  <c r="F719" i="28"/>
  <c r="F720" i="28"/>
  <c r="C720" i="28" s="1"/>
  <c r="F721" i="28"/>
  <c r="F722" i="28"/>
  <c r="C722" i="28" s="1"/>
  <c r="F723" i="28"/>
  <c r="F724" i="28"/>
  <c r="C724" i="28" s="1"/>
  <c r="F725" i="28"/>
  <c r="F726" i="28"/>
  <c r="C726" i="28" s="1"/>
  <c r="F727" i="28"/>
  <c r="F728" i="28"/>
  <c r="C728" i="28" s="1"/>
  <c r="F729" i="28"/>
  <c r="F730" i="28"/>
  <c r="C730" i="28" s="1"/>
  <c r="F731" i="28"/>
  <c r="F732" i="28"/>
  <c r="C732" i="28" s="1"/>
  <c r="F733" i="28"/>
  <c r="C733" i="28" s="1"/>
  <c r="F734" i="28"/>
  <c r="C734" i="28" s="1"/>
  <c r="F735" i="28"/>
  <c r="C735" i="28" s="1"/>
  <c r="F736" i="28"/>
  <c r="C736" i="28" s="1"/>
  <c r="F737" i="28"/>
  <c r="C737" i="28" s="1"/>
  <c r="F738" i="28"/>
  <c r="C738" i="28" s="1"/>
  <c r="F739" i="28"/>
  <c r="C739" i="28" s="1"/>
  <c r="F740" i="28"/>
  <c r="F741" i="28"/>
  <c r="C741" i="28" s="1"/>
  <c r="F742" i="28"/>
  <c r="C742" i="28" s="1"/>
  <c r="F743" i="28"/>
  <c r="C743" i="28" s="1"/>
  <c r="F744" i="28"/>
  <c r="C744" i="28" s="1"/>
  <c r="F745" i="28"/>
  <c r="C745" i="28" s="1"/>
  <c r="F746" i="28"/>
  <c r="C746" i="28" s="1"/>
  <c r="F747" i="28"/>
  <c r="C747" i="28" s="1"/>
  <c r="F748" i="28"/>
  <c r="C748" i="28" s="1"/>
  <c r="F749" i="28"/>
  <c r="C749" i="28" s="1"/>
  <c r="F750" i="28"/>
  <c r="C750" i="28" s="1"/>
  <c r="F751" i="28"/>
  <c r="C751" i="28" s="1"/>
  <c r="F752" i="28"/>
  <c r="C752" i="28" s="1"/>
  <c r="F753" i="28"/>
  <c r="C753" i="28" s="1"/>
  <c r="F754" i="28"/>
  <c r="C754" i="28" s="1"/>
  <c r="F755" i="28"/>
  <c r="C755" i="28" s="1"/>
  <c r="F756" i="28"/>
  <c r="C756" i="28" s="1"/>
  <c r="F757" i="28"/>
  <c r="C757" i="28" s="1"/>
  <c r="F758" i="28"/>
  <c r="C758" i="28" s="1"/>
  <c r="F759" i="28"/>
  <c r="C759" i="28" s="1"/>
  <c r="F760" i="28"/>
  <c r="C760" i="28" s="1"/>
  <c r="F761" i="28"/>
  <c r="C761" i="28" s="1"/>
  <c r="F762" i="28"/>
  <c r="C762" i="28" s="1"/>
  <c r="F763" i="28"/>
  <c r="C763" i="28" s="1"/>
  <c r="F764" i="28"/>
  <c r="C764" i="28" s="1"/>
  <c r="F765" i="28"/>
  <c r="C765" i="28" s="1"/>
  <c r="F766" i="28"/>
  <c r="C766" i="28" s="1"/>
  <c r="F767" i="28"/>
  <c r="C767" i="28" s="1"/>
  <c r="F768" i="28"/>
  <c r="C768" i="28" s="1"/>
  <c r="F769" i="28"/>
  <c r="C769" i="28" s="1"/>
  <c r="F770" i="28"/>
  <c r="C770" i="28" s="1"/>
  <c r="F771" i="28"/>
  <c r="C771" i="28" s="1"/>
  <c r="F772" i="28"/>
  <c r="F773" i="28"/>
  <c r="C773" i="28" s="1"/>
  <c r="F774" i="28"/>
  <c r="C774" i="28" s="1"/>
  <c r="F775" i="28"/>
  <c r="C775" i="28" s="1"/>
  <c r="F776" i="28"/>
  <c r="C776" i="28" s="1"/>
  <c r="F777" i="28"/>
  <c r="C777" i="28" s="1"/>
  <c r="F778" i="28"/>
  <c r="C778" i="28" s="1"/>
  <c r="F779" i="28"/>
  <c r="C779" i="28" s="1"/>
  <c r="F780" i="28"/>
  <c r="C780" i="28" s="1"/>
  <c r="F781" i="28"/>
  <c r="C781" i="28" s="1"/>
  <c r="F782" i="28"/>
  <c r="C782" i="28" s="1"/>
  <c r="F783" i="28"/>
  <c r="C783" i="28" s="1"/>
  <c r="F784" i="28"/>
  <c r="C784" i="28" s="1"/>
  <c r="F785" i="28"/>
  <c r="C785" i="28" s="1"/>
  <c r="F786" i="28"/>
  <c r="C786" i="28" s="1"/>
  <c r="F787" i="28"/>
  <c r="C787" i="28" s="1"/>
  <c r="F788" i="28"/>
  <c r="C788" i="28" s="1"/>
  <c r="F789" i="28"/>
  <c r="C789" i="28" s="1"/>
  <c r="F790" i="28"/>
  <c r="C790" i="28" s="1"/>
  <c r="F791" i="28"/>
  <c r="C791" i="28" s="1"/>
  <c r="F792" i="28"/>
  <c r="C792" i="28" s="1"/>
  <c r="F793" i="28"/>
  <c r="C793" i="28" s="1"/>
  <c r="F794" i="28"/>
  <c r="C794" i="28" s="1"/>
  <c r="F795" i="28"/>
  <c r="C795" i="28" s="1"/>
  <c r="F796" i="28"/>
  <c r="C796" i="28" s="1"/>
  <c r="F797" i="28"/>
  <c r="C797" i="28" s="1"/>
  <c r="F798" i="28"/>
  <c r="C798" i="28" s="1"/>
  <c r="F799" i="28"/>
  <c r="C799" i="28" s="1"/>
  <c r="F800" i="28"/>
  <c r="C800" i="28" s="1"/>
  <c r="F801" i="28"/>
  <c r="C801" i="28" s="1"/>
  <c r="F802" i="28"/>
  <c r="C802" i="28" s="1"/>
  <c r="F803" i="28"/>
  <c r="C803" i="28" s="1"/>
  <c r="F804" i="28"/>
  <c r="F805" i="28"/>
  <c r="C805" i="28" s="1"/>
  <c r="F806" i="28"/>
  <c r="C806" i="28" s="1"/>
  <c r="F807" i="28"/>
  <c r="C807" i="28" s="1"/>
  <c r="F808" i="28"/>
  <c r="C808" i="28" s="1"/>
  <c r="F809" i="28"/>
  <c r="C809" i="28" s="1"/>
  <c r="F810" i="28"/>
  <c r="C810" i="28" s="1"/>
  <c r="F811" i="28"/>
  <c r="C811" i="28" s="1"/>
  <c r="F812" i="28"/>
  <c r="C812" i="28" s="1"/>
  <c r="F813" i="28"/>
  <c r="C813" i="28" s="1"/>
  <c r="F814" i="28"/>
  <c r="C814" i="28" s="1"/>
  <c r="F815" i="28"/>
  <c r="C815" i="28" s="1"/>
  <c r="F816" i="28"/>
  <c r="C816" i="28" s="1"/>
  <c r="F817" i="28"/>
  <c r="C817" i="28" s="1"/>
  <c r="F818" i="28"/>
  <c r="C818" i="28" s="1"/>
  <c r="F819" i="28"/>
  <c r="C819" i="28" s="1"/>
  <c r="F820" i="28"/>
  <c r="C820" i="28" s="1"/>
  <c r="F821" i="28"/>
  <c r="C821" i="28" s="1"/>
  <c r="F822" i="28"/>
  <c r="C822" i="28" s="1"/>
  <c r="F823" i="28"/>
  <c r="C823" i="28" s="1"/>
  <c r="F824" i="28"/>
  <c r="C824" i="28" s="1"/>
  <c r="F825" i="28"/>
  <c r="C825" i="28" s="1"/>
  <c r="F826" i="28"/>
  <c r="C826" i="28" s="1"/>
  <c r="F827" i="28"/>
  <c r="C827" i="28" s="1"/>
  <c r="F828" i="28"/>
  <c r="C828" i="28" s="1"/>
  <c r="F829" i="28"/>
  <c r="C829" i="28" s="1"/>
  <c r="F830" i="28"/>
  <c r="C830" i="28" s="1"/>
  <c r="F831" i="28"/>
  <c r="C831" i="28" s="1"/>
  <c r="F832" i="28"/>
  <c r="C832" i="28" s="1"/>
  <c r="F833" i="28"/>
  <c r="C833" i="28" s="1"/>
  <c r="F834" i="28"/>
  <c r="C834" i="28" s="1"/>
  <c r="F835" i="28"/>
  <c r="C835" i="28" s="1"/>
  <c r="F836" i="28"/>
  <c r="F837" i="28"/>
  <c r="F838" i="28"/>
  <c r="F839" i="28"/>
  <c r="F840" i="28"/>
  <c r="F841" i="28"/>
  <c r="F842" i="28"/>
  <c r="F843" i="28"/>
  <c r="F844" i="28"/>
  <c r="F845" i="28"/>
  <c r="F846" i="28"/>
  <c r="F847" i="28"/>
  <c r="F848" i="28"/>
  <c r="F849" i="28"/>
  <c r="F850" i="28"/>
  <c r="F851" i="28"/>
  <c r="F852" i="28"/>
  <c r="F853" i="28"/>
  <c r="F854" i="28"/>
  <c r="F855" i="28"/>
  <c r="F856" i="28"/>
  <c r="F857" i="28"/>
  <c r="F858" i="28"/>
  <c r="F859" i="28"/>
  <c r="F860" i="28"/>
  <c r="F861" i="28"/>
  <c r="F862" i="28"/>
  <c r="F863" i="28"/>
  <c r="F864" i="28"/>
  <c r="F865" i="28"/>
  <c r="F866" i="28"/>
  <c r="F867" i="28"/>
  <c r="F868" i="28"/>
  <c r="F869" i="28"/>
  <c r="F870" i="28"/>
  <c r="F871" i="28"/>
  <c r="F872" i="28"/>
  <c r="F873" i="28"/>
  <c r="F874" i="28"/>
  <c r="F875" i="28"/>
  <c r="F876" i="28"/>
  <c r="F877" i="28"/>
  <c r="F878" i="28"/>
  <c r="F879" i="28"/>
  <c r="F880" i="28"/>
  <c r="F881" i="28"/>
  <c r="F882" i="28"/>
  <c r="F883" i="28"/>
  <c r="F884" i="28"/>
  <c r="F885" i="28"/>
  <c r="F886" i="28"/>
  <c r="F887" i="28"/>
  <c r="F888" i="28"/>
  <c r="F889" i="28"/>
  <c r="F890" i="28"/>
  <c r="F891" i="28"/>
  <c r="F892" i="28"/>
  <c r="F893" i="28"/>
  <c r="F894" i="28"/>
  <c r="F895" i="28"/>
  <c r="F896" i="28"/>
  <c r="F897" i="28"/>
  <c r="F898" i="28"/>
  <c r="F899" i="28"/>
  <c r="F900" i="28"/>
  <c r="F901" i="28"/>
  <c r="F902" i="28"/>
  <c r="F903" i="28"/>
  <c r="F904" i="28"/>
  <c r="F905" i="28"/>
  <c r="F906" i="28"/>
  <c r="F907" i="28"/>
  <c r="F908" i="28"/>
  <c r="F909" i="28"/>
  <c r="F910" i="28"/>
  <c r="F911" i="28"/>
  <c r="F912" i="28"/>
  <c r="F913" i="28"/>
  <c r="F914" i="28"/>
  <c r="F915" i="28"/>
  <c r="F916" i="28"/>
  <c r="F917" i="28"/>
  <c r="F918" i="28"/>
  <c r="F919" i="28"/>
  <c r="F920" i="28"/>
  <c r="F921" i="28"/>
  <c r="F922" i="28"/>
  <c r="F923" i="28"/>
  <c r="F924" i="28"/>
  <c r="F925" i="28"/>
  <c r="F926" i="28"/>
  <c r="F927" i="28"/>
  <c r="F928" i="28"/>
  <c r="F929" i="28"/>
  <c r="F930" i="28"/>
  <c r="F931" i="28"/>
  <c r="F932" i="28"/>
  <c r="F933" i="28"/>
  <c r="F934" i="28"/>
  <c r="F935" i="28"/>
  <c r="F936" i="28"/>
  <c r="F937" i="28"/>
  <c r="F938" i="28"/>
  <c r="F939" i="28"/>
  <c r="F940" i="28"/>
  <c r="Q249" i="29"/>
  <c r="M249" i="29"/>
  <c r="N249" i="29" s="1"/>
  <c r="R249" i="29" s="1"/>
  <c r="D249" i="29"/>
  <c r="E249" i="29" s="1"/>
  <c r="P249" i="29" s="1"/>
  <c r="Q248" i="29"/>
  <c r="M248" i="29"/>
  <c r="N248" i="29" s="1"/>
  <c r="R248" i="29" s="1"/>
  <c r="D248" i="29"/>
  <c r="E248" i="29" s="1"/>
  <c r="P248" i="29" s="1"/>
  <c r="Q247" i="29"/>
  <c r="M247" i="29"/>
  <c r="N247" i="29" s="1"/>
  <c r="R247" i="29" s="1"/>
  <c r="D247" i="29"/>
  <c r="E247" i="29" s="1"/>
  <c r="P247" i="29" s="1"/>
  <c r="Q246" i="29"/>
  <c r="M246" i="29"/>
  <c r="N246" i="29" s="1"/>
  <c r="R246" i="29" s="1"/>
  <c r="D246" i="29"/>
  <c r="E246" i="29" s="1"/>
  <c r="P246" i="29" s="1"/>
  <c r="Q245" i="29"/>
  <c r="M245" i="29"/>
  <c r="N245" i="29" s="1"/>
  <c r="R245" i="29" s="1"/>
  <c r="D245" i="29"/>
  <c r="E245" i="29" s="1"/>
  <c r="P245" i="29" s="1"/>
  <c r="Q244" i="29"/>
  <c r="M244" i="29"/>
  <c r="N244" i="29" s="1"/>
  <c r="R244" i="29" s="1"/>
  <c r="D244" i="29"/>
  <c r="E244" i="29" s="1"/>
  <c r="P244" i="29" s="1"/>
  <c r="Q243" i="29"/>
  <c r="M243" i="29"/>
  <c r="N243" i="29" s="1"/>
  <c r="R243" i="29" s="1"/>
  <c r="D243" i="29"/>
  <c r="E243" i="29" s="1"/>
  <c r="P243" i="29" s="1"/>
  <c r="Q242" i="29"/>
  <c r="M242" i="29"/>
  <c r="N242" i="29" s="1"/>
  <c r="R242" i="29" s="1"/>
  <c r="D242" i="29"/>
  <c r="E242" i="29" s="1"/>
  <c r="P242" i="29" s="1"/>
  <c r="Q241" i="29"/>
  <c r="M241" i="29"/>
  <c r="N241" i="29" s="1"/>
  <c r="R241" i="29" s="1"/>
  <c r="D241" i="29"/>
  <c r="E241" i="29" s="1"/>
  <c r="P241" i="29" s="1"/>
  <c r="Q240" i="29"/>
  <c r="M240" i="29"/>
  <c r="N240" i="29" s="1"/>
  <c r="R240" i="29" s="1"/>
  <c r="D240" i="29"/>
  <c r="E240" i="29" s="1"/>
  <c r="P240" i="29" s="1"/>
  <c r="Q239" i="29"/>
  <c r="M239" i="29"/>
  <c r="N239" i="29" s="1"/>
  <c r="R239" i="29" s="1"/>
  <c r="D239" i="29"/>
  <c r="E239" i="29" s="1"/>
  <c r="P239" i="29" s="1"/>
  <c r="Q238" i="29"/>
  <c r="M238" i="29"/>
  <c r="N238" i="29" s="1"/>
  <c r="R238" i="29" s="1"/>
  <c r="D238" i="29"/>
  <c r="E238" i="29" s="1"/>
  <c r="P238" i="29" s="1"/>
  <c r="Q237" i="29"/>
  <c r="M237" i="29"/>
  <c r="N237" i="29" s="1"/>
  <c r="R237" i="29" s="1"/>
  <c r="D237" i="29"/>
  <c r="E237" i="29" s="1"/>
  <c r="P237" i="29" s="1"/>
  <c r="Q236" i="29"/>
  <c r="M236" i="29"/>
  <c r="N236" i="29" s="1"/>
  <c r="R236" i="29" s="1"/>
  <c r="D236" i="29"/>
  <c r="E236" i="29" s="1"/>
  <c r="P236" i="29" s="1"/>
  <c r="Q235" i="29"/>
  <c r="M235" i="29"/>
  <c r="N235" i="29" s="1"/>
  <c r="R235" i="29" s="1"/>
  <c r="D235" i="29"/>
  <c r="E235" i="29" s="1"/>
  <c r="P235" i="29" s="1"/>
  <c r="Q234" i="29"/>
  <c r="M234" i="29"/>
  <c r="N234" i="29" s="1"/>
  <c r="R234" i="29" s="1"/>
  <c r="D234" i="29"/>
  <c r="E234" i="29" s="1"/>
  <c r="P234" i="29" s="1"/>
  <c r="Q233" i="29"/>
  <c r="M233" i="29"/>
  <c r="N233" i="29" s="1"/>
  <c r="R233" i="29" s="1"/>
  <c r="D233" i="29"/>
  <c r="E233" i="29" s="1"/>
  <c r="P233" i="29" s="1"/>
  <c r="Q232" i="29"/>
  <c r="M232" i="29"/>
  <c r="N232" i="29" s="1"/>
  <c r="R232" i="29" s="1"/>
  <c r="D232" i="29"/>
  <c r="E232" i="29" s="1"/>
  <c r="P232" i="29" s="1"/>
  <c r="Q231" i="29"/>
  <c r="M231" i="29"/>
  <c r="N231" i="29" s="1"/>
  <c r="R231" i="29" s="1"/>
  <c r="D231" i="29"/>
  <c r="E231" i="29" s="1"/>
  <c r="P231" i="29" s="1"/>
  <c r="Q230" i="29"/>
  <c r="M230" i="29"/>
  <c r="N230" i="29" s="1"/>
  <c r="R230" i="29" s="1"/>
  <c r="D230" i="29"/>
  <c r="E230" i="29" s="1"/>
  <c r="P230" i="29" s="1"/>
  <c r="Q229" i="29"/>
  <c r="M229" i="29"/>
  <c r="N229" i="29" s="1"/>
  <c r="R229" i="29" s="1"/>
  <c r="D229" i="29"/>
  <c r="E229" i="29" s="1"/>
  <c r="P229" i="29" s="1"/>
  <c r="Q228" i="29"/>
  <c r="M228" i="29"/>
  <c r="N228" i="29" s="1"/>
  <c r="R228" i="29" s="1"/>
  <c r="D228" i="29"/>
  <c r="E228" i="29" s="1"/>
  <c r="P228" i="29" s="1"/>
  <c r="Q227" i="29"/>
  <c r="M227" i="29"/>
  <c r="N227" i="29" s="1"/>
  <c r="R227" i="29" s="1"/>
  <c r="D227" i="29"/>
  <c r="E227" i="29" s="1"/>
  <c r="P227" i="29" s="1"/>
  <c r="Q226" i="29"/>
  <c r="M226" i="29"/>
  <c r="N226" i="29" s="1"/>
  <c r="R226" i="29" s="1"/>
  <c r="D226" i="29"/>
  <c r="E226" i="29" s="1"/>
  <c r="P226" i="29" s="1"/>
  <c r="Q225" i="29"/>
  <c r="M225" i="29"/>
  <c r="N225" i="29" s="1"/>
  <c r="R225" i="29" s="1"/>
  <c r="D225" i="29"/>
  <c r="E225" i="29" s="1"/>
  <c r="P225" i="29" s="1"/>
  <c r="Q224" i="29"/>
  <c r="M224" i="29"/>
  <c r="N224" i="29" s="1"/>
  <c r="R224" i="29" s="1"/>
  <c r="D224" i="29"/>
  <c r="E224" i="29" s="1"/>
  <c r="P224" i="29" s="1"/>
  <c r="Q223" i="29"/>
  <c r="M223" i="29"/>
  <c r="N223" i="29" s="1"/>
  <c r="R223" i="29" s="1"/>
  <c r="D223" i="29"/>
  <c r="E223" i="29" s="1"/>
  <c r="P223" i="29" s="1"/>
  <c r="Q222" i="29"/>
  <c r="M222" i="29"/>
  <c r="N222" i="29" s="1"/>
  <c r="R222" i="29" s="1"/>
  <c r="D222" i="29"/>
  <c r="E222" i="29" s="1"/>
  <c r="P222" i="29" s="1"/>
  <c r="Q221" i="29"/>
  <c r="M221" i="29"/>
  <c r="N221" i="29" s="1"/>
  <c r="R221" i="29" s="1"/>
  <c r="D221" i="29"/>
  <c r="E221" i="29" s="1"/>
  <c r="P221" i="29" s="1"/>
  <c r="Q220" i="29"/>
  <c r="M220" i="29"/>
  <c r="N220" i="29" s="1"/>
  <c r="R220" i="29" s="1"/>
  <c r="D220" i="29"/>
  <c r="E220" i="29" s="1"/>
  <c r="P220" i="29" s="1"/>
  <c r="Q219" i="29"/>
  <c r="M219" i="29"/>
  <c r="N219" i="29" s="1"/>
  <c r="R219" i="29" s="1"/>
  <c r="D219" i="29"/>
  <c r="E219" i="29" s="1"/>
  <c r="P219" i="29" s="1"/>
  <c r="Q218" i="29"/>
  <c r="M218" i="29"/>
  <c r="N218" i="29" s="1"/>
  <c r="R218" i="29" s="1"/>
  <c r="D218" i="29"/>
  <c r="E218" i="29" s="1"/>
  <c r="P218" i="29" s="1"/>
  <c r="Q217" i="29"/>
  <c r="M217" i="29"/>
  <c r="N217" i="29" s="1"/>
  <c r="R217" i="29" s="1"/>
  <c r="D217" i="29"/>
  <c r="E217" i="29" s="1"/>
  <c r="P217" i="29" s="1"/>
  <c r="Q216" i="29"/>
  <c r="M216" i="29"/>
  <c r="N216" i="29" s="1"/>
  <c r="R216" i="29" s="1"/>
  <c r="D216" i="29"/>
  <c r="E216" i="29" s="1"/>
  <c r="P216" i="29" s="1"/>
  <c r="Q215" i="29"/>
  <c r="M215" i="29"/>
  <c r="N215" i="29" s="1"/>
  <c r="R215" i="29" s="1"/>
  <c r="D215" i="29"/>
  <c r="E215" i="29" s="1"/>
  <c r="P215" i="29" s="1"/>
  <c r="Q214" i="29"/>
  <c r="M214" i="29"/>
  <c r="N214" i="29" s="1"/>
  <c r="R214" i="29" s="1"/>
  <c r="D214" i="29"/>
  <c r="E214" i="29" s="1"/>
  <c r="P214" i="29" s="1"/>
  <c r="Q213" i="29"/>
  <c r="M213" i="29"/>
  <c r="N213" i="29" s="1"/>
  <c r="R213" i="29" s="1"/>
  <c r="D213" i="29"/>
  <c r="E213" i="29" s="1"/>
  <c r="P213" i="29" s="1"/>
  <c r="Q212" i="29"/>
  <c r="M212" i="29"/>
  <c r="N212" i="29" s="1"/>
  <c r="R212" i="29" s="1"/>
  <c r="D212" i="29"/>
  <c r="E212" i="29" s="1"/>
  <c r="P212" i="29" s="1"/>
  <c r="Q211" i="29"/>
  <c r="M211" i="29"/>
  <c r="N211" i="29" s="1"/>
  <c r="R211" i="29" s="1"/>
  <c r="D211" i="29"/>
  <c r="E211" i="29" s="1"/>
  <c r="P211" i="29" s="1"/>
  <c r="Q210" i="29"/>
  <c r="M210" i="29"/>
  <c r="N210" i="29" s="1"/>
  <c r="R210" i="29" s="1"/>
  <c r="D210" i="29"/>
  <c r="E210" i="29" s="1"/>
  <c r="P210" i="29" s="1"/>
  <c r="Q209" i="29"/>
  <c r="M209" i="29"/>
  <c r="N209" i="29" s="1"/>
  <c r="R209" i="29" s="1"/>
  <c r="D209" i="29"/>
  <c r="E209" i="29" s="1"/>
  <c r="P209" i="29" s="1"/>
  <c r="Q208" i="29"/>
  <c r="M208" i="29"/>
  <c r="N208" i="29" s="1"/>
  <c r="R208" i="29" s="1"/>
  <c r="D208" i="29"/>
  <c r="E208" i="29" s="1"/>
  <c r="P208" i="29" s="1"/>
  <c r="Q207" i="29"/>
  <c r="M207" i="29"/>
  <c r="N207" i="29" s="1"/>
  <c r="R207" i="29" s="1"/>
  <c r="D207" i="29"/>
  <c r="E207" i="29" s="1"/>
  <c r="P207" i="29" s="1"/>
  <c r="Q206" i="29"/>
  <c r="M206" i="29"/>
  <c r="N206" i="29" s="1"/>
  <c r="R206" i="29" s="1"/>
  <c r="D206" i="29"/>
  <c r="E206" i="29" s="1"/>
  <c r="P206" i="29" s="1"/>
  <c r="Q205" i="29"/>
  <c r="M205" i="29"/>
  <c r="N205" i="29" s="1"/>
  <c r="R205" i="29" s="1"/>
  <c r="D205" i="29"/>
  <c r="E205" i="29" s="1"/>
  <c r="P205" i="29" s="1"/>
  <c r="Q204" i="29"/>
  <c r="M204" i="29"/>
  <c r="N204" i="29" s="1"/>
  <c r="R204" i="29" s="1"/>
  <c r="D204" i="29"/>
  <c r="E204" i="29" s="1"/>
  <c r="P204" i="29" s="1"/>
  <c r="Q203" i="29"/>
  <c r="M203" i="29"/>
  <c r="N203" i="29" s="1"/>
  <c r="R203" i="29" s="1"/>
  <c r="D203" i="29"/>
  <c r="E203" i="29" s="1"/>
  <c r="P203" i="29" s="1"/>
  <c r="Q202" i="29"/>
  <c r="M202" i="29"/>
  <c r="N202" i="29" s="1"/>
  <c r="R202" i="29" s="1"/>
  <c r="D202" i="29"/>
  <c r="E202" i="29" s="1"/>
  <c r="P202" i="29" s="1"/>
  <c r="Q201" i="29"/>
  <c r="M201" i="29"/>
  <c r="N201" i="29" s="1"/>
  <c r="R201" i="29" s="1"/>
  <c r="D201" i="29"/>
  <c r="E201" i="29" s="1"/>
  <c r="P201" i="29" s="1"/>
  <c r="Q200" i="29"/>
  <c r="M200" i="29"/>
  <c r="N200" i="29" s="1"/>
  <c r="R200" i="29" s="1"/>
  <c r="D200" i="29"/>
  <c r="E200" i="29" s="1"/>
  <c r="P200" i="29" s="1"/>
  <c r="Q199" i="29"/>
  <c r="M199" i="29"/>
  <c r="N199" i="29" s="1"/>
  <c r="R199" i="29" s="1"/>
  <c r="D199" i="29"/>
  <c r="E199" i="29" s="1"/>
  <c r="P199" i="29" s="1"/>
  <c r="Q198" i="29"/>
  <c r="M198" i="29"/>
  <c r="N198" i="29" s="1"/>
  <c r="R198" i="29" s="1"/>
  <c r="D198" i="29"/>
  <c r="E198" i="29" s="1"/>
  <c r="P198" i="29" s="1"/>
  <c r="Q197" i="29"/>
  <c r="M197" i="29"/>
  <c r="N197" i="29" s="1"/>
  <c r="R197" i="29" s="1"/>
  <c r="D197" i="29"/>
  <c r="E197" i="29" s="1"/>
  <c r="P197" i="29" s="1"/>
  <c r="Q196" i="29"/>
  <c r="M196" i="29"/>
  <c r="N196" i="29" s="1"/>
  <c r="R196" i="29" s="1"/>
  <c r="D196" i="29"/>
  <c r="E196" i="29" s="1"/>
  <c r="P196" i="29" s="1"/>
  <c r="Q195" i="29"/>
  <c r="M195" i="29"/>
  <c r="N195" i="29" s="1"/>
  <c r="R195" i="29" s="1"/>
  <c r="D195" i="29"/>
  <c r="E195" i="29" s="1"/>
  <c r="P195" i="29" s="1"/>
  <c r="Q194" i="29"/>
  <c r="M194" i="29"/>
  <c r="N194" i="29" s="1"/>
  <c r="R194" i="29" s="1"/>
  <c r="D194" i="29"/>
  <c r="E194" i="29" s="1"/>
  <c r="P194" i="29" s="1"/>
  <c r="Q193" i="29"/>
  <c r="M193" i="29"/>
  <c r="N193" i="29" s="1"/>
  <c r="R193" i="29" s="1"/>
  <c r="D193" i="29"/>
  <c r="E193" i="29" s="1"/>
  <c r="P193" i="29" s="1"/>
  <c r="Q192" i="29"/>
  <c r="M192" i="29"/>
  <c r="N192" i="29" s="1"/>
  <c r="R192" i="29" s="1"/>
  <c r="D192" i="29"/>
  <c r="E192" i="29" s="1"/>
  <c r="P192" i="29" s="1"/>
  <c r="Q191" i="29"/>
  <c r="M191" i="29"/>
  <c r="N191" i="29" s="1"/>
  <c r="R191" i="29" s="1"/>
  <c r="D191" i="29"/>
  <c r="E191" i="29" s="1"/>
  <c r="P191" i="29" s="1"/>
  <c r="Q190" i="29"/>
  <c r="M190" i="29"/>
  <c r="N190" i="29" s="1"/>
  <c r="R190" i="29" s="1"/>
  <c r="D190" i="29"/>
  <c r="E190" i="29" s="1"/>
  <c r="P190" i="29" s="1"/>
  <c r="Q189" i="29"/>
  <c r="M189" i="29"/>
  <c r="N189" i="29" s="1"/>
  <c r="R189" i="29" s="1"/>
  <c r="D189" i="29"/>
  <c r="E189" i="29" s="1"/>
  <c r="P189" i="29" s="1"/>
  <c r="Q188" i="29"/>
  <c r="M188" i="29"/>
  <c r="N188" i="29" s="1"/>
  <c r="R188" i="29" s="1"/>
  <c r="D188" i="29"/>
  <c r="E188" i="29" s="1"/>
  <c r="P188" i="29" s="1"/>
  <c r="Q187" i="29"/>
  <c r="M187" i="29"/>
  <c r="N187" i="29" s="1"/>
  <c r="R187" i="29" s="1"/>
  <c r="D187" i="29"/>
  <c r="E187" i="29" s="1"/>
  <c r="P187" i="29" s="1"/>
  <c r="Q186" i="29"/>
  <c r="M186" i="29"/>
  <c r="N186" i="29" s="1"/>
  <c r="R186" i="29" s="1"/>
  <c r="D186" i="29"/>
  <c r="E186" i="29" s="1"/>
  <c r="P186" i="29" s="1"/>
  <c r="Q185" i="29"/>
  <c r="M185" i="29"/>
  <c r="N185" i="29" s="1"/>
  <c r="R185" i="29" s="1"/>
  <c r="D185" i="29"/>
  <c r="E185" i="29" s="1"/>
  <c r="P185" i="29" s="1"/>
  <c r="Q184" i="29"/>
  <c r="M184" i="29"/>
  <c r="N184" i="29" s="1"/>
  <c r="R184" i="29" s="1"/>
  <c r="D184" i="29"/>
  <c r="E184" i="29" s="1"/>
  <c r="P184" i="29" s="1"/>
  <c r="Q183" i="29"/>
  <c r="M183" i="29"/>
  <c r="N183" i="29" s="1"/>
  <c r="R183" i="29" s="1"/>
  <c r="D183" i="29"/>
  <c r="E183" i="29" s="1"/>
  <c r="P183" i="29" s="1"/>
  <c r="Q182" i="29"/>
  <c r="M182" i="29"/>
  <c r="N182" i="29" s="1"/>
  <c r="R182" i="29" s="1"/>
  <c r="D182" i="29"/>
  <c r="E182" i="29" s="1"/>
  <c r="P182" i="29" s="1"/>
  <c r="Q181" i="29"/>
  <c r="M181" i="29"/>
  <c r="N181" i="29" s="1"/>
  <c r="R181" i="29" s="1"/>
  <c r="D181" i="29"/>
  <c r="E181" i="29" s="1"/>
  <c r="P181" i="29" s="1"/>
  <c r="Q180" i="29"/>
  <c r="M180" i="29"/>
  <c r="N180" i="29" s="1"/>
  <c r="R180" i="29" s="1"/>
  <c r="D180" i="29"/>
  <c r="E180" i="29" s="1"/>
  <c r="P180" i="29" s="1"/>
  <c r="Q179" i="29"/>
  <c r="M179" i="29"/>
  <c r="N179" i="29" s="1"/>
  <c r="R179" i="29" s="1"/>
  <c r="D179" i="29"/>
  <c r="E179" i="29" s="1"/>
  <c r="P179" i="29" s="1"/>
  <c r="Q178" i="29"/>
  <c r="M178" i="29"/>
  <c r="N178" i="29" s="1"/>
  <c r="R178" i="29" s="1"/>
  <c r="D178" i="29"/>
  <c r="E178" i="29" s="1"/>
  <c r="P178" i="29" s="1"/>
  <c r="Q177" i="29"/>
  <c r="M177" i="29"/>
  <c r="N177" i="29" s="1"/>
  <c r="R177" i="29" s="1"/>
  <c r="D177" i="29"/>
  <c r="E177" i="29" s="1"/>
  <c r="P177" i="29" s="1"/>
  <c r="Q176" i="29"/>
  <c r="M176" i="29"/>
  <c r="N176" i="29" s="1"/>
  <c r="R176" i="29" s="1"/>
  <c r="D176" i="29"/>
  <c r="E176" i="29" s="1"/>
  <c r="P176" i="29" s="1"/>
  <c r="Q175" i="29"/>
  <c r="M175" i="29"/>
  <c r="N175" i="29" s="1"/>
  <c r="R175" i="29" s="1"/>
  <c r="D175" i="29"/>
  <c r="E175" i="29" s="1"/>
  <c r="P175" i="29" s="1"/>
  <c r="Q174" i="29"/>
  <c r="M174" i="29"/>
  <c r="N174" i="29" s="1"/>
  <c r="R174" i="29" s="1"/>
  <c r="D174" i="29"/>
  <c r="E174" i="29" s="1"/>
  <c r="P174" i="29" s="1"/>
  <c r="Q173" i="29"/>
  <c r="M173" i="29"/>
  <c r="N173" i="29" s="1"/>
  <c r="R173" i="29" s="1"/>
  <c r="D173" i="29"/>
  <c r="E173" i="29" s="1"/>
  <c r="P173" i="29" s="1"/>
  <c r="Q172" i="29"/>
  <c r="M172" i="29"/>
  <c r="N172" i="29" s="1"/>
  <c r="R172" i="29" s="1"/>
  <c r="D172" i="29"/>
  <c r="E172" i="29" s="1"/>
  <c r="P172" i="29" s="1"/>
  <c r="Q171" i="29"/>
  <c r="M171" i="29"/>
  <c r="N171" i="29" s="1"/>
  <c r="R171" i="29" s="1"/>
  <c r="D171" i="29"/>
  <c r="E171" i="29" s="1"/>
  <c r="P171" i="29" s="1"/>
  <c r="Q170" i="29"/>
  <c r="M170" i="29"/>
  <c r="N170" i="29" s="1"/>
  <c r="R170" i="29" s="1"/>
  <c r="D170" i="29"/>
  <c r="E170" i="29" s="1"/>
  <c r="P170" i="29" s="1"/>
  <c r="Q169" i="29"/>
  <c r="M169" i="29"/>
  <c r="N169" i="29" s="1"/>
  <c r="R169" i="29" s="1"/>
  <c r="D169" i="29"/>
  <c r="E169" i="29" s="1"/>
  <c r="P169" i="29" s="1"/>
  <c r="Q168" i="29"/>
  <c r="M168" i="29"/>
  <c r="N168" i="29" s="1"/>
  <c r="R168" i="29" s="1"/>
  <c r="D168" i="29"/>
  <c r="E168" i="29" s="1"/>
  <c r="P168" i="29" s="1"/>
  <c r="Q167" i="29"/>
  <c r="M167" i="29"/>
  <c r="N167" i="29" s="1"/>
  <c r="R167" i="29" s="1"/>
  <c r="D167" i="29"/>
  <c r="E167" i="29" s="1"/>
  <c r="P167" i="29" s="1"/>
  <c r="Q166" i="29"/>
  <c r="M166" i="29"/>
  <c r="N166" i="29" s="1"/>
  <c r="R166" i="29" s="1"/>
  <c r="D166" i="29"/>
  <c r="E166" i="29" s="1"/>
  <c r="P166" i="29" s="1"/>
  <c r="Q165" i="29"/>
  <c r="M165" i="29"/>
  <c r="N165" i="29" s="1"/>
  <c r="R165" i="29" s="1"/>
  <c r="D165" i="29"/>
  <c r="E165" i="29" s="1"/>
  <c r="P165" i="29" s="1"/>
  <c r="Q164" i="29"/>
  <c r="M164" i="29"/>
  <c r="N164" i="29" s="1"/>
  <c r="R164" i="29" s="1"/>
  <c r="D164" i="29"/>
  <c r="E164" i="29" s="1"/>
  <c r="P164" i="29" s="1"/>
  <c r="Q163" i="29"/>
  <c r="M163" i="29"/>
  <c r="N163" i="29" s="1"/>
  <c r="R163" i="29" s="1"/>
  <c r="D163" i="29"/>
  <c r="E163" i="29" s="1"/>
  <c r="P163" i="29" s="1"/>
  <c r="Q162" i="29"/>
  <c r="M162" i="29"/>
  <c r="N162" i="29" s="1"/>
  <c r="R162" i="29" s="1"/>
  <c r="D162" i="29"/>
  <c r="E162" i="29" s="1"/>
  <c r="P162" i="29" s="1"/>
  <c r="Q161" i="29"/>
  <c r="M161" i="29"/>
  <c r="N161" i="29" s="1"/>
  <c r="R161" i="29" s="1"/>
  <c r="D161" i="29"/>
  <c r="E161" i="29" s="1"/>
  <c r="P161" i="29" s="1"/>
  <c r="Q160" i="29"/>
  <c r="M160" i="29"/>
  <c r="N160" i="29" s="1"/>
  <c r="R160" i="29" s="1"/>
  <c r="D160" i="29"/>
  <c r="E160" i="29" s="1"/>
  <c r="P160" i="29" s="1"/>
  <c r="Q159" i="29"/>
  <c r="M159" i="29"/>
  <c r="N159" i="29" s="1"/>
  <c r="R159" i="29" s="1"/>
  <c r="D159" i="29"/>
  <c r="E159" i="29" s="1"/>
  <c r="P159" i="29" s="1"/>
  <c r="Q158" i="29"/>
  <c r="M158" i="29"/>
  <c r="N158" i="29" s="1"/>
  <c r="R158" i="29" s="1"/>
  <c r="D158" i="29"/>
  <c r="E158" i="29" s="1"/>
  <c r="P158" i="29" s="1"/>
  <c r="Q157" i="29"/>
  <c r="M157" i="29"/>
  <c r="N157" i="29" s="1"/>
  <c r="R157" i="29" s="1"/>
  <c r="D157" i="29"/>
  <c r="E157" i="29" s="1"/>
  <c r="P157" i="29" s="1"/>
  <c r="Q156" i="29"/>
  <c r="M156" i="29"/>
  <c r="N156" i="29" s="1"/>
  <c r="R156" i="29" s="1"/>
  <c r="D156" i="29"/>
  <c r="E156" i="29" s="1"/>
  <c r="P156" i="29" s="1"/>
  <c r="Q155" i="29"/>
  <c r="M155" i="29"/>
  <c r="N155" i="29" s="1"/>
  <c r="R155" i="29" s="1"/>
  <c r="D155" i="29"/>
  <c r="E155" i="29" s="1"/>
  <c r="P155" i="29" s="1"/>
  <c r="Q154" i="29"/>
  <c r="M154" i="29"/>
  <c r="N154" i="29" s="1"/>
  <c r="R154" i="29" s="1"/>
  <c r="D154" i="29"/>
  <c r="E154" i="29" s="1"/>
  <c r="P154" i="29" s="1"/>
  <c r="Q153" i="29"/>
  <c r="M153" i="29"/>
  <c r="N153" i="29" s="1"/>
  <c r="R153" i="29" s="1"/>
  <c r="D153" i="29"/>
  <c r="E153" i="29" s="1"/>
  <c r="P153" i="29" s="1"/>
  <c r="Q152" i="29"/>
  <c r="M152" i="29"/>
  <c r="N152" i="29" s="1"/>
  <c r="R152" i="29" s="1"/>
  <c r="D152" i="29"/>
  <c r="E152" i="29" s="1"/>
  <c r="P152" i="29" s="1"/>
  <c r="Q151" i="29"/>
  <c r="M151" i="29"/>
  <c r="N151" i="29" s="1"/>
  <c r="R151" i="29" s="1"/>
  <c r="D151" i="29"/>
  <c r="E151" i="29" s="1"/>
  <c r="P151" i="29" s="1"/>
  <c r="Q150" i="29"/>
  <c r="M150" i="29"/>
  <c r="N150" i="29" s="1"/>
  <c r="R150" i="29" s="1"/>
  <c r="D150" i="29"/>
  <c r="E150" i="29" s="1"/>
  <c r="P150" i="29" s="1"/>
  <c r="Q149" i="29"/>
  <c r="M149" i="29"/>
  <c r="N149" i="29" s="1"/>
  <c r="R149" i="29" s="1"/>
  <c r="D149" i="29"/>
  <c r="E149" i="29" s="1"/>
  <c r="P149" i="29" s="1"/>
  <c r="Q148" i="29"/>
  <c r="M148" i="29"/>
  <c r="N148" i="29" s="1"/>
  <c r="R148" i="29" s="1"/>
  <c r="D148" i="29"/>
  <c r="E148" i="29" s="1"/>
  <c r="P148" i="29" s="1"/>
  <c r="Q147" i="29"/>
  <c r="M147" i="29"/>
  <c r="N147" i="29" s="1"/>
  <c r="R147" i="29" s="1"/>
  <c r="D147" i="29"/>
  <c r="E147" i="29" s="1"/>
  <c r="P147" i="29" s="1"/>
  <c r="Q146" i="29"/>
  <c r="M146" i="29"/>
  <c r="N146" i="29" s="1"/>
  <c r="R146" i="29" s="1"/>
  <c r="D146" i="29"/>
  <c r="E146" i="29" s="1"/>
  <c r="P146" i="29" s="1"/>
  <c r="Q145" i="29"/>
  <c r="M145" i="29"/>
  <c r="N145" i="29" s="1"/>
  <c r="R145" i="29" s="1"/>
  <c r="D145" i="29"/>
  <c r="E145" i="29" s="1"/>
  <c r="P145" i="29" s="1"/>
  <c r="Q144" i="29"/>
  <c r="M144" i="29"/>
  <c r="N144" i="29" s="1"/>
  <c r="R144" i="29" s="1"/>
  <c r="D144" i="29"/>
  <c r="E144" i="29" s="1"/>
  <c r="P144" i="29" s="1"/>
  <c r="Q143" i="29"/>
  <c r="M143" i="29"/>
  <c r="N143" i="29" s="1"/>
  <c r="R143" i="29" s="1"/>
  <c r="D143" i="29"/>
  <c r="E143" i="29" s="1"/>
  <c r="P143" i="29" s="1"/>
  <c r="Q142" i="29"/>
  <c r="M142" i="29"/>
  <c r="N142" i="29" s="1"/>
  <c r="R142" i="29" s="1"/>
  <c r="D142" i="29"/>
  <c r="E142" i="29" s="1"/>
  <c r="P142" i="29" s="1"/>
  <c r="Q141" i="29"/>
  <c r="M141" i="29"/>
  <c r="N141" i="29" s="1"/>
  <c r="R141" i="29" s="1"/>
  <c r="D141" i="29"/>
  <c r="E141" i="29" s="1"/>
  <c r="P141" i="29" s="1"/>
  <c r="Q140" i="29"/>
  <c r="M140" i="29"/>
  <c r="N140" i="29" s="1"/>
  <c r="R140" i="29" s="1"/>
  <c r="D140" i="29"/>
  <c r="E140" i="29" s="1"/>
  <c r="P140" i="29" s="1"/>
  <c r="Q139" i="29"/>
  <c r="M139" i="29"/>
  <c r="N139" i="29" s="1"/>
  <c r="R139" i="29" s="1"/>
  <c r="D139" i="29"/>
  <c r="E139" i="29" s="1"/>
  <c r="P139" i="29" s="1"/>
  <c r="Q138" i="29"/>
  <c r="M138" i="29"/>
  <c r="N138" i="29" s="1"/>
  <c r="R138" i="29" s="1"/>
  <c r="D138" i="29"/>
  <c r="E138" i="29" s="1"/>
  <c r="P138" i="29" s="1"/>
  <c r="Q137" i="29"/>
  <c r="M137" i="29"/>
  <c r="N137" i="29" s="1"/>
  <c r="R137" i="29" s="1"/>
  <c r="D137" i="29"/>
  <c r="E137" i="29" s="1"/>
  <c r="P137" i="29" s="1"/>
  <c r="Q136" i="29"/>
  <c r="M136" i="29"/>
  <c r="N136" i="29" s="1"/>
  <c r="R136" i="29" s="1"/>
  <c r="D136" i="29"/>
  <c r="E136" i="29" s="1"/>
  <c r="P136" i="29" s="1"/>
  <c r="Q135" i="29"/>
  <c r="M135" i="29"/>
  <c r="N135" i="29" s="1"/>
  <c r="R135" i="29" s="1"/>
  <c r="D135" i="29"/>
  <c r="E135" i="29" s="1"/>
  <c r="P135" i="29" s="1"/>
  <c r="Q134" i="29"/>
  <c r="M134" i="29"/>
  <c r="N134" i="29" s="1"/>
  <c r="R134" i="29" s="1"/>
  <c r="D134" i="29"/>
  <c r="E134" i="29" s="1"/>
  <c r="P134" i="29" s="1"/>
  <c r="Q133" i="29"/>
  <c r="M133" i="29"/>
  <c r="N133" i="29" s="1"/>
  <c r="R133" i="29" s="1"/>
  <c r="D133" i="29"/>
  <c r="E133" i="29" s="1"/>
  <c r="P133" i="29" s="1"/>
  <c r="Q132" i="29"/>
  <c r="M132" i="29"/>
  <c r="N132" i="29" s="1"/>
  <c r="R132" i="29" s="1"/>
  <c r="D132" i="29"/>
  <c r="E132" i="29" s="1"/>
  <c r="P132" i="29" s="1"/>
  <c r="Q131" i="29"/>
  <c r="M131" i="29"/>
  <c r="N131" i="29" s="1"/>
  <c r="R131" i="29" s="1"/>
  <c r="D131" i="29"/>
  <c r="E131" i="29" s="1"/>
  <c r="P131" i="29" s="1"/>
  <c r="Q130" i="29"/>
  <c r="M130" i="29"/>
  <c r="N130" i="29" s="1"/>
  <c r="R130" i="29" s="1"/>
  <c r="D130" i="29"/>
  <c r="E130" i="29" s="1"/>
  <c r="P130" i="29" s="1"/>
  <c r="Q129" i="29"/>
  <c r="M129" i="29"/>
  <c r="N129" i="29" s="1"/>
  <c r="R129" i="29" s="1"/>
  <c r="D129" i="29"/>
  <c r="E129" i="29" s="1"/>
  <c r="P129" i="29" s="1"/>
  <c r="Q128" i="29"/>
  <c r="M128" i="29"/>
  <c r="N128" i="29" s="1"/>
  <c r="R128" i="29" s="1"/>
  <c r="D128" i="29"/>
  <c r="E128" i="29" s="1"/>
  <c r="P128" i="29" s="1"/>
  <c r="Q127" i="29"/>
  <c r="M127" i="29"/>
  <c r="N127" i="29" s="1"/>
  <c r="R127" i="29" s="1"/>
  <c r="D127" i="29"/>
  <c r="E127" i="29" s="1"/>
  <c r="P127" i="29" s="1"/>
  <c r="Q126" i="29"/>
  <c r="M126" i="29"/>
  <c r="N126" i="29" s="1"/>
  <c r="R126" i="29" s="1"/>
  <c r="D126" i="29"/>
  <c r="E126" i="29" s="1"/>
  <c r="P126" i="29" s="1"/>
  <c r="Q125" i="29"/>
  <c r="M125" i="29"/>
  <c r="N125" i="29" s="1"/>
  <c r="R125" i="29" s="1"/>
  <c r="D125" i="29"/>
  <c r="E125" i="29" s="1"/>
  <c r="P125" i="29" s="1"/>
  <c r="Q124" i="29"/>
  <c r="M124" i="29"/>
  <c r="N124" i="29" s="1"/>
  <c r="R124" i="29" s="1"/>
  <c r="D124" i="29"/>
  <c r="E124" i="29" s="1"/>
  <c r="P124" i="29" s="1"/>
  <c r="Q123" i="29"/>
  <c r="M123" i="29"/>
  <c r="N123" i="29" s="1"/>
  <c r="R123" i="29" s="1"/>
  <c r="D123" i="29"/>
  <c r="E123" i="29" s="1"/>
  <c r="P123" i="29" s="1"/>
  <c r="Q122" i="29"/>
  <c r="M122" i="29"/>
  <c r="N122" i="29" s="1"/>
  <c r="R122" i="29" s="1"/>
  <c r="D122" i="29"/>
  <c r="E122" i="29" s="1"/>
  <c r="P122" i="29" s="1"/>
  <c r="Q121" i="29"/>
  <c r="M121" i="29"/>
  <c r="N121" i="29" s="1"/>
  <c r="R121" i="29" s="1"/>
  <c r="D121" i="29"/>
  <c r="E121" i="29" s="1"/>
  <c r="P121" i="29" s="1"/>
  <c r="Q120" i="29"/>
  <c r="M120" i="29"/>
  <c r="N120" i="29" s="1"/>
  <c r="R120" i="29" s="1"/>
  <c r="D120" i="29"/>
  <c r="E120" i="29" s="1"/>
  <c r="P120" i="29" s="1"/>
  <c r="Q119" i="29"/>
  <c r="M119" i="29"/>
  <c r="N119" i="29" s="1"/>
  <c r="R119" i="29" s="1"/>
  <c r="D119" i="29"/>
  <c r="E119" i="29" s="1"/>
  <c r="P119" i="29" s="1"/>
  <c r="Q118" i="29"/>
  <c r="M118" i="29"/>
  <c r="N118" i="29" s="1"/>
  <c r="R118" i="29" s="1"/>
  <c r="D118" i="29"/>
  <c r="E118" i="29" s="1"/>
  <c r="P118" i="29" s="1"/>
  <c r="Q117" i="29"/>
  <c r="M117" i="29"/>
  <c r="N117" i="29" s="1"/>
  <c r="R117" i="29" s="1"/>
  <c r="D117" i="29"/>
  <c r="E117" i="29" s="1"/>
  <c r="P117" i="29" s="1"/>
  <c r="Q116" i="29"/>
  <c r="M116" i="29"/>
  <c r="N116" i="29" s="1"/>
  <c r="R116" i="29" s="1"/>
  <c r="D116" i="29"/>
  <c r="E116" i="29" s="1"/>
  <c r="P116" i="29" s="1"/>
  <c r="Q115" i="29"/>
  <c r="M115" i="29"/>
  <c r="N115" i="29" s="1"/>
  <c r="R115" i="29" s="1"/>
  <c r="D115" i="29"/>
  <c r="E115" i="29" s="1"/>
  <c r="P115" i="29" s="1"/>
  <c r="Q114" i="29"/>
  <c r="M114" i="29"/>
  <c r="N114" i="29" s="1"/>
  <c r="R114" i="29" s="1"/>
  <c r="D114" i="29"/>
  <c r="E114" i="29" s="1"/>
  <c r="P114" i="29" s="1"/>
  <c r="Q113" i="29"/>
  <c r="M113" i="29"/>
  <c r="N113" i="29" s="1"/>
  <c r="R113" i="29" s="1"/>
  <c r="D113" i="29"/>
  <c r="E113" i="29" s="1"/>
  <c r="P113" i="29" s="1"/>
  <c r="Q112" i="29"/>
  <c r="M112" i="29"/>
  <c r="N112" i="29" s="1"/>
  <c r="R112" i="29" s="1"/>
  <c r="D112" i="29"/>
  <c r="E112" i="29" s="1"/>
  <c r="P112" i="29" s="1"/>
  <c r="Q111" i="29"/>
  <c r="M111" i="29"/>
  <c r="N111" i="29" s="1"/>
  <c r="R111" i="29" s="1"/>
  <c r="D111" i="29"/>
  <c r="E111" i="29" s="1"/>
  <c r="P111" i="29" s="1"/>
  <c r="Q110" i="29"/>
  <c r="M110" i="29"/>
  <c r="N110" i="29" s="1"/>
  <c r="R110" i="29" s="1"/>
  <c r="D110" i="29"/>
  <c r="E110" i="29" s="1"/>
  <c r="P110" i="29" s="1"/>
  <c r="Q109" i="29"/>
  <c r="M109" i="29"/>
  <c r="N109" i="29" s="1"/>
  <c r="R109" i="29" s="1"/>
  <c r="D109" i="29"/>
  <c r="E109" i="29" s="1"/>
  <c r="P109" i="29" s="1"/>
  <c r="Q108" i="29"/>
  <c r="M108" i="29"/>
  <c r="N108" i="29" s="1"/>
  <c r="R108" i="29" s="1"/>
  <c r="D108" i="29"/>
  <c r="E108" i="29" s="1"/>
  <c r="P108" i="29" s="1"/>
  <c r="Q107" i="29"/>
  <c r="M107" i="29"/>
  <c r="N107" i="29" s="1"/>
  <c r="R107" i="29" s="1"/>
  <c r="D107" i="29"/>
  <c r="E107" i="29" s="1"/>
  <c r="P107" i="29" s="1"/>
  <c r="Q106" i="29"/>
  <c r="M106" i="29"/>
  <c r="N106" i="29" s="1"/>
  <c r="R106" i="29" s="1"/>
  <c r="D106" i="29"/>
  <c r="E106" i="29" s="1"/>
  <c r="P106" i="29" s="1"/>
  <c r="Q105" i="29"/>
  <c r="M105" i="29"/>
  <c r="N105" i="29" s="1"/>
  <c r="R105" i="29" s="1"/>
  <c r="D105" i="29"/>
  <c r="E105" i="29" s="1"/>
  <c r="P105" i="29" s="1"/>
  <c r="Q104" i="29"/>
  <c r="M104" i="29"/>
  <c r="N104" i="29" s="1"/>
  <c r="R104" i="29" s="1"/>
  <c r="D104" i="29"/>
  <c r="E104" i="29" s="1"/>
  <c r="P104" i="29" s="1"/>
  <c r="Q103" i="29"/>
  <c r="M103" i="29"/>
  <c r="N103" i="29" s="1"/>
  <c r="R103" i="29" s="1"/>
  <c r="D103" i="29"/>
  <c r="E103" i="29" s="1"/>
  <c r="P103" i="29" s="1"/>
  <c r="Q102" i="29"/>
  <c r="M102" i="29"/>
  <c r="N102" i="29" s="1"/>
  <c r="R102" i="29" s="1"/>
  <c r="D102" i="29"/>
  <c r="E102" i="29" s="1"/>
  <c r="P102" i="29" s="1"/>
  <c r="Q101" i="29"/>
  <c r="M101" i="29"/>
  <c r="N101" i="29" s="1"/>
  <c r="R101" i="29" s="1"/>
  <c r="D101" i="29"/>
  <c r="E101" i="29" s="1"/>
  <c r="P101" i="29" s="1"/>
  <c r="Q100" i="29"/>
  <c r="M100" i="29"/>
  <c r="N100" i="29" s="1"/>
  <c r="R100" i="29" s="1"/>
  <c r="D100" i="29"/>
  <c r="E100" i="29" s="1"/>
  <c r="P100" i="29" s="1"/>
  <c r="Q99" i="29"/>
  <c r="M99" i="29"/>
  <c r="N99" i="29" s="1"/>
  <c r="R99" i="29" s="1"/>
  <c r="D99" i="29"/>
  <c r="E99" i="29" s="1"/>
  <c r="P99" i="29" s="1"/>
  <c r="Q98" i="29"/>
  <c r="M98" i="29"/>
  <c r="N98" i="29" s="1"/>
  <c r="R98" i="29" s="1"/>
  <c r="D98" i="29"/>
  <c r="E98" i="29" s="1"/>
  <c r="P98" i="29" s="1"/>
  <c r="Q97" i="29"/>
  <c r="M97" i="29"/>
  <c r="N97" i="29" s="1"/>
  <c r="R97" i="29" s="1"/>
  <c r="D97" i="29"/>
  <c r="E97" i="29" s="1"/>
  <c r="P97" i="29" s="1"/>
  <c r="Q96" i="29"/>
  <c r="M96" i="29"/>
  <c r="N96" i="29" s="1"/>
  <c r="R96" i="29" s="1"/>
  <c r="D96" i="29"/>
  <c r="E96" i="29" s="1"/>
  <c r="P96" i="29" s="1"/>
  <c r="Q95" i="29"/>
  <c r="M95" i="29"/>
  <c r="N95" i="29" s="1"/>
  <c r="R95" i="29" s="1"/>
  <c r="D95" i="29"/>
  <c r="E95" i="29" s="1"/>
  <c r="P95" i="29" s="1"/>
  <c r="Q94" i="29"/>
  <c r="M94" i="29"/>
  <c r="N94" i="29" s="1"/>
  <c r="R94" i="29" s="1"/>
  <c r="D94" i="29"/>
  <c r="E94" i="29" s="1"/>
  <c r="P94" i="29" s="1"/>
  <c r="Q93" i="29"/>
  <c r="M93" i="29"/>
  <c r="N93" i="29" s="1"/>
  <c r="R93" i="29" s="1"/>
  <c r="D93" i="29"/>
  <c r="E93" i="29" s="1"/>
  <c r="P93" i="29" s="1"/>
  <c r="Q92" i="29"/>
  <c r="M92" i="29"/>
  <c r="N92" i="29" s="1"/>
  <c r="R92" i="29" s="1"/>
  <c r="D92" i="29"/>
  <c r="E92" i="29" s="1"/>
  <c r="P92" i="29" s="1"/>
  <c r="Q91" i="29"/>
  <c r="M91" i="29"/>
  <c r="N91" i="29" s="1"/>
  <c r="R91" i="29" s="1"/>
  <c r="D91" i="29"/>
  <c r="E91" i="29" s="1"/>
  <c r="P91" i="29" s="1"/>
  <c r="Q90" i="29"/>
  <c r="M90" i="29"/>
  <c r="N90" i="29" s="1"/>
  <c r="R90" i="29" s="1"/>
  <c r="D90" i="29"/>
  <c r="E90" i="29" s="1"/>
  <c r="P90" i="29" s="1"/>
  <c r="Q89" i="29"/>
  <c r="M89" i="29"/>
  <c r="N89" i="29" s="1"/>
  <c r="R89" i="29" s="1"/>
  <c r="D89" i="29"/>
  <c r="E89" i="29" s="1"/>
  <c r="P89" i="29" s="1"/>
  <c r="Q88" i="29"/>
  <c r="M88" i="29"/>
  <c r="N88" i="29" s="1"/>
  <c r="R88" i="29" s="1"/>
  <c r="D88" i="29"/>
  <c r="E88" i="29" s="1"/>
  <c r="P88" i="29" s="1"/>
  <c r="Q87" i="29"/>
  <c r="M87" i="29"/>
  <c r="N87" i="29" s="1"/>
  <c r="R87" i="29" s="1"/>
  <c r="D87" i="29"/>
  <c r="E87" i="29" s="1"/>
  <c r="P87" i="29" s="1"/>
  <c r="Q86" i="29"/>
  <c r="M86" i="29"/>
  <c r="N86" i="29" s="1"/>
  <c r="R86" i="29" s="1"/>
  <c r="D86" i="29"/>
  <c r="E86" i="29" s="1"/>
  <c r="P86" i="29" s="1"/>
  <c r="Q85" i="29"/>
  <c r="M85" i="29"/>
  <c r="N85" i="29" s="1"/>
  <c r="R85" i="29" s="1"/>
  <c r="D85" i="29"/>
  <c r="E85" i="29" s="1"/>
  <c r="P85" i="29" s="1"/>
  <c r="Q84" i="29"/>
  <c r="M84" i="29"/>
  <c r="N84" i="29" s="1"/>
  <c r="R84" i="29" s="1"/>
  <c r="D84" i="29"/>
  <c r="E84" i="29" s="1"/>
  <c r="P84" i="29" s="1"/>
  <c r="Q83" i="29"/>
  <c r="M83" i="29"/>
  <c r="N83" i="29" s="1"/>
  <c r="R83" i="29" s="1"/>
  <c r="D83" i="29"/>
  <c r="E83" i="29" s="1"/>
  <c r="P83" i="29" s="1"/>
  <c r="Q82" i="29"/>
  <c r="M82" i="29"/>
  <c r="N82" i="29" s="1"/>
  <c r="R82" i="29" s="1"/>
  <c r="D82" i="29"/>
  <c r="E82" i="29" s="1"/>
  <c r="P82" i="29" s="1"/>
  <c r="Q81" i="29"/>
  <c r="M81" i="29"/>
  <c r="N81" i="29" s="1"/>
  <c r="R81" i="29" s="1"/>
  <c r="D81" i="29"/>
  <c r="E81" i="29" s="1"/>
  <c r="P81" i="29" s="1"/>
  <c r="Q80" i="29"/>
  <c r="M80" i="29"/>
  <c r="N80" i="29" s="1"/>
  <c r="R80" i="29" s="1"/>
  <c r="D80" i="29"/>
  <c r="E80" i="29" s="1"/>
  <c r="P80" i="29" s="1"/>
  <c r="Q79" i="29"/>
  <c r="M79" i="29"/>
  <c r="N79" i="29" s="1"/>
  <c r="R79" i="29" s="1"/>
  <c r="D79" i="29"/>
  <c r="E79" i="29" s="1"/>
  <c r="P79" i="29" s="1"/>
  <c r="Q78" i="29"/>
  <c r="M78" i="29"/>
  <c r="N78" i="29" s="1"/>
  <c r="R78" i="29" s="1"/>
  <c r="D78" i="29"/>
  <c r="E78" i="29" s="1"/>
  <c r="P78" i="29" s="1"/>
  <c r="Q77" i="29"/>
  <c r="M77" i="29"/>
  <c r="N77" i="29" s="1"/>
  <c r="R77" i="29" s="1"/>
  <c r="D77" i="29"/>
  <c r="E77" i="29" s="1"/>
  <c r="P77" i="29" s="1"/>
  <c r="Q76" i="29"/>
  <c r="M76" i="29"/>
  <c r="N76" i="29" s="1"/>
  <c r="R76" i="29" s="1"/>
  <c r="D76" i="29"/>
  <c r="E76" i="29" s="1"/>
  <c r="P76" i="29" s="1"/>
  <c r="Q75" i="29"/>
  <c r="M75" i="29"/>
  <c r="N75" i="29" s="1"/>
  <c r="R75" i="29" s="1"/>
  <c r="D75" i="29"/>
  <c r="E75" i="29" s="1"/>
  <c r="P75" i="29" s="1"/>
  <c r="Q74" i="29"/>
  <c r="M74" i="29"/>
  <c r="N74" i="29" s="1"/>
  <c r="R74" i="29" s="1"/>
  <c r="D74" i="29"/>
  <c r="E74" i="29" s="1"/>
  <c r="P74" i="29" s="1"/>
  <c r="Q73" i="29"/>
  <c r="M73" i="29"/>
  <c r="N73" i="29" s="1"/>
  <c r="R73" i="29" s="1"/>
  <c r="D73" i="29"/>
  <c r="E73" i="29" s="1"/>
  <c r="P73" i="29" s="1"/>
  <c r="Q72" i="29"/>
  <c r="M72" i="29"/>
  <c r="N72" i="29" s="1"/>
  <c r="R72" i="29" s="1"/>
  <c r="D72" i="29"/>
  <c r="E72" i="29" s="1"/>
  <c r="P72" i="29" s="1"/>
  <c r="Q71" i="29"/>
  <c r="M71" i="29"/>
  <c r="N71" i="29" s="1"/>
  <c r="R71" i="29" s="1"/>
  <c r="D71" i="29"/>
  <c r="E71" i="29" s="1"/>
  <c r="P71" i="29" s="1"/>
  <c r="Q70" i="29"/>
  <c r="M70" i="29"/>
  <c r="N70" i="29" s="1"/>
  <c r="R70" i="29" s="1"/>
  <c r="D70" i="29"/>
  <c r="E70" i="29" s="1"/>
  <c r="P70" i="29" s="1"/>
  <c r="Q69" i="29"/>
  <c r="M69" i="29"/>
  <c r="N69" i="29" s="1"/>
  <c r="R69" i="29" s="1"/>
  <c r="D69" i="29"/>
  <c r="E69" i="29" s="1"/>
  <c r="P69" i="29" s="1"/>
  <c r="Q68" i="29"/>
  <c r="M68" i="29"/>
  <c r="N68" i="29" s="1"/>
  <c r="R68" i="29" s="1"/>
  <c r="D68" i="29"/>
  <c r="E68" i="29" s="1"/>
  <c r="P68" i="29" s="1"/>
  <c r="Q67" i="29"/>
  <c r="M67" i="29"/>
  <c r="N67" i="29" s="1"/>
  <c r="R67" i="29" s="1"/>
  <c r="D67" i="29"/>
  <c r="E67" i="29" s="1"/>
  <c r="P67" i="29" s="1"/>
  <c r="Q66" i="29"/>
  <c r="M66" i="29"/>
  <c r="N66" i="29" s="1"/>
  <c r="R66" i="29" s="1"/>
  <c r="D66" i="29"/>
  <c r="E66" i="29" s="1"/>
  <c r="P66" i="29" s="1"/>
  <c r="Q65" i="29"/>
  <c r="M65" i="29"/>
  <c r="N65" i="29" s="1"/>
  <c r="R65" i="29" s="1"/>
  <c r="D65" i="29"/>
  <c r="E65" i="29" s="1"/>
  <c r="P65" i="29" s="1"/>
  <c r="Q64" i="29"/>
  <c r="M64" i="29"/>
  <c r="N64" i="29" s="1"/>
  <c r="R64" i="29" s="1"/>
  <c r="D64" i="29"/>
  <c r="E64" i="29" s="1"/>
  <c r="P64" i="29" s="1"/>
  <c r="Q63" i="29"/>
  <c r="M63" i="29"/>
  <c r="N63" i="29" s="1"/>
  <c r="R63" i="29" s="1"/>
  <c r="D63" i="29"/>
  <c r="E63" i="29" s="1"/>
  <c r="P63" i="29" s="1"/>
  <c r="Q62" i="29"/>
  <c r="M62" i="29"/>
  <c r="N62" i="29" s="1"/>
  <c r="R62" i="29" s="1"/>
  <c r="D62" i="29"/>
  <c r="E62" i="29" s="1"/>
  <c r="P62" i="29" s="1"/>
  <c r="Q61" i="29"/>
  <c r="M61" i="29"/>
  <c r="N61" i="29" s="1"/>
  <c r="R61" i="29" s="1"/>
  <c r="D61" i="29"/>
  <c r="E61" i="29" s="1"/>
  <c r="P61" i="29" s="1"/>
  <c r="Q60" i="29"/>
  <c r="M60" i="29"/>
  <c r="N60" i="29" s="1"/>
  <c r="R60" i="29" s="1"/>
  <c r="D60" i="29"/>
  <c r="E60" i="29" s="1"/>
  <c r="P60" i="29" s="1"/>
  <c r="Q59" i="29"/>
  <c r="M59" i="29"/>
  <c r="N59" i="29" s="1"/>
  <c r="R59" i="29" s="1"/>
  <c r="D59" i="29"/>
  <c r="E59" i="29" s="1"/>
  <c r="P59" i="29" s="1"/>
  <c r="Q58" i="29"/>
  <c r="M58" i="29"/>
  <c r="N58" i="29" s="1"/>
  <c r="R58" i="29" s="1"/>
  <c r="D58" i="29"/>
  <c r="E58" i="29" s="1"/>
  <c r="P58" i="29" s="1"/>
  <c r="Q57" i="29"/>
  <c r="M57" i="29"/>
  <c r="N57" i="29" s="1"/>
  <c r="R57" i="29" s="1"/>
  <c r="D57" i="29"/>
  <c r="E57" i="29" s="1"/>
  <c r="P57" i="29" s="1"/>
  <c r="Q56" i="29"/>
  <c r="M56" i="29"/>
  <c r="N56" i="29" s="1"/>
  <c r="R56" i="29" s="1"/>
  <c r="D56" i="29"/>
  <c r="E56" i="29" s="1"/>
  <c r="P56" i="29" s="1"/>
  <c r="Q55" i="29"/>
  <c r="M55" i="29"/>
  <c r="N55" i="29" s="1"/>
  <c r="R55" i="29" s="1"/>
  <c r="D55" i="29"/>
  <c r="E55" i="29" s="1"/>
  <c r="P55" i="29" s="1"/>
  <c r="Q54" i="29"/>
  <c r="M54" i="29"/>
  <c r="N54" i="29" s="1"/>
  <c r="R54" i="29" s="1"/>
  <c r="D54" i="29"/>
  <c r="E54" i="29" s="1"/>
  <c r="P54" i="29" s="1"/>
  <c r="Q53" i="29"/>
  <c r="M53" i="29"/>
  <c r="N53" i="29" s="1"/>
  <c r="R53" i="29" s="1"/>
  <c r="D53" i="29"/>
  <c r="E53" i="29" s="1"/>
  <c r="P53" i="29" s="1"/>
  <c r="Q52" i="29"/>
  <c r="M52" i="29"/>
  <c r="N52" i="29" s="1"/>
  <c r="R52" i="29" s="1"/>
  <c r="D52" i="29"/>
  <c r="E52" i="29" s="1"/>
  <c r="P52" i="29" s="1"/>
  <c r="Q51" i="29"/>
  <c r="M51" i="29"/>
  <c r="N51" i="29" s="1"/>
  <c r="R51" i="29" s="1"/>
  <c r="D51" i="29"/>
  <c r="E51" i="29" s="1"/>
  <c r="P51" i="29" s="1"/>
  <c r="Q50" i="29"/>
  <c r="M50" i="29"/>
  <c r="N50" i="29" s="1"/>
  <c r="R50" i="29" s="1"/>
  <c r="D50" i="29"/>
  <c r="E50" i="29" s="1"/>
  <c r="P50" i="29" s="1"/>
  <c r="Q49" i="29"/>
  <c r="M49" i="29"/>
  <c r="N49" i="29" s="1"/>
  <c r="R49" i="29" s="1"/>
  <c r="D49" i="29"/>
  <c r="E49" i="29" s="1"/>
  <c r="P49" i="29" s="1"/>
  <c r="Q48" i="29"/>
  <c r="M48" i="29"/>
  <c r="N48" i="29" s="1"/>
  <c r="R48" i="29" s="1"/>
  <c r="D48" i="29"/>
  <c r="E48" i="29" s="1"/>
  <c r="P48" i="29" s="1"/>
  <c r="Q47" i="29"/>
  <c r="M47" i="29"/>
  <c r="N47" i="29" s="1"/>
  <c r="R47" i="29" s="1"/>
  <c r="D47" i="29"/>
  <c r="E47" i="29" s="1"/>
  <c r="P47" i="29" s="1"/>
  <c r="Q46" i="29"/>
  <c r="M46" i="29"/>
  <c r="N46" i="29" s="1"/>
  <c r="R46" i="29" s="1"/>
  <c r="D46" i="29"/>
  <c r="E46" i="29" s="1"/>
  <c r="P46" i="29" s="1"/>
  <c r="Q45" i="29"/>
  <c r="M45" i="29"/>
  <c r="N45" i="29" s="1"/>
  <c r="R45" i="29" s="1"/>
  <c r="D45" i="29"/>
  <c r="E45" i="29" s="1"/>
  <c r="P45" i="29" s="1"/>
  <c r="Q44" i="29"/>
  <c r="M44" i="29"/>
  <c r="N44" i="29" s="1"/>
  <c r="R44" i="29" s="1"/>
  <c r="D44" i="29"/>
  <c r="E44" i="29" s="1"/>
  <c r="P44" i="29" s="1"/>
  <c r="Q43" i="29"/>
  <c r="M43" i="29"/>
  <c r="N43" i="29" s="1"/>
  <c r="R43" i="29" s="1"/>
  <c r="D43" i="29"/>
  <c r="E43" i="29" s="1"/>
  <c r="P43" i="29" s="1"/>
  <c r="Q42" i="29"/>
  <c r="M42" i="29"/>
  <c r="N42" i="29" s="1"/>
  <c r="R42" i="29" s="1"/>
  <c r="D42" i="29"/>
  <c r="E42" i="29" s="1"/>
  <c r="P42" i="29" s="1"/>
  <c r="Q41" i="29"/>
  <c r="M41" i="29"/>
  <c r="N41" i="29" s="1"/>
  <c r="R41" i="29" s="1"/>
  <c r="D41" i="29"/>
  <c r="E41" i="29" s="1"/>
  <c r="P41" i="29" s="1"/>
  <c r="Q40" i="29"/>
  <c r="M40" i="29"/>
  <c r="N40" i="29" s="1"/>
  <c r="R40" i="29" s="1"/>
  <c r="D40" i="29"/>
  <c r="E40" i="29" s="1"/>
  <c r="P40" i="29" s="1"/>
  <c r="Q39" i="29"/>
  <c r="M39" i="29"/>
  <c r="N39" i="29" s="1"/>
  <c r="R39" i="29" s="1"/>
  <c r="D39" i="29"/>
  <c r="E39" i="29" s="1"/>
  <c r="P39" i="29" s="1"/>
  <c r="Q38" i="29"/>
  <c r="M38" i="29"/>
  <c r="N38" i="29" s="1"/>
  <c r="R38" i="29" s="1"/>
  <c r="D38" i="29"/>
  <c r="E38" i="29" s="1"/>
  <c r="P38" i="29" s="1"/>
  <c r="Q37" i="29"/>
  <c r="M37" i="29"/>
  <c r="N37" i="29" s="1"/>
  <c r="R37" i="29" s="1"/>
  <c r="D37" i="29"/>
  <c r="E37" i="29" s="1"/>
  <c r="P37" i="29" s="1"/>
  <c r="Q36" i="29"/>
  <c r="M36" i="29"/>
  <c r="D36" i="29"/>
  <c r="Q35" i="29"/>
  <c r="M35" i="29"/>
  <c r="N35" i="29" s="1"/>
  <c r="R35" i="29" s="1"/>
  <c r="D35" i="29"/>
  <c r="E35" i="29" s="1"/>
  <c r="P35" i="29" s="1"/>
  <c r="Q34" i="29"/>
  <c r="M34" i="29"/>
  <c r="N34" i="29" s="1"/>
  <c r="R34" i="29" s="1"/>
  <c r="D34" i="29"/>
  <c r="E34" i="29" s="1"/>
  <c r="P34" i="29" s="1"/>
  <c r="Q33" i="29"/>
  <c r="M33" i="29"/>
  <c r="N33" i="29" s="1"/>
  <c r="R33" i="29" s="1"/>
  <c r="D33" i="29"/>
  <c r="E33" i="29" s="1"/>
  <c r="P33" i="29" s="1"/>
  <c r="Q32" i="29"/>
  <c r="M32" i="29"/>
  <c r="N32" i="29" s="1"/>
  <c r="R32" i="29" s="1"/>
  <c r="D32" i="29"/>
  <c r="E32" i="29" s="1"/>
  <c r="P32" i="29" s="1"/>
  <c r="Q31" i="29"/>
  <c r="M31" i="29"/>
  <c r="N31" i="29" s="1"/>
  <c r="R31" i="29" s="1"/>
  <c r="D31" i="29"/>
  <c r="E31" i="29" s="1"/>
  <c r="P31" i="29" s="1"/>
  <c r="Q30" i="29"/>
  <c r="M30" i="29"/>
  <c r="N30" i="29" s="1"/>
  <c r="R30" i="29" s="1"/>
  <c r="D30" i="29"/>
  <c r="E30" i="29" s="1"/>
  <c r="P30" i="29" s="1"/>
  <c r="Q29" i="29"/>
  <c r="M29" i="29"/>
  <c r="N29" i="29" s="1"/>
  <c r="R29" i="29" s="1"/>
  <c r="D29" i="29"/>
  <c r="E29" i="29" s="1"/>
  <c r="P29" i="29" s="1"/>
  <c r="Q28" i="29"/>
  <c r="M28" i="29"/>
  <c r="N28" i="29" s="1"/>
  <c r="R28" i="29" s="1"/>
  <c r="D28" i="29"/>
  <c r="E28" i="29" s="1"/>
  <c r="P28" i="29" s="1"/>
  <c r="Q27" i="29"/>
  <c r="M27" i="29"/>
  <c r="N27" i="29" s="1"/>
  <c r="R27" i="29" s="1"/>
  <c r="D27" i="29"/>
  <c r="E27" i="29" s="1"/>
  <c r="P27" i="29" s="1"/>
  <c r="Q26" i="29"/>
  <c r="M26" i="29"/>
  <c r="N26" i="29" s="1"/>
  <c r="R26" i="29" s="1"/>
  <c r="D26" i="29"/>
  <c r="E26" i="29" s="1"/>
  <c r="P26" i="29" s="1"/>
  <c r="Q25" i="29"/>
  <c r="M25" i="29"/>
  <c r="N25" i="29" s="1"/>
  <c r="R25" i="29" s="1"/>
  <c r="D25" i="29"/>
  <c r="E25" i="29" s="1"/>
  <c r="P25" i="29" s="1"/>
  <c r="Q24" i="29"/>
  <c r="M24" i="29"/>
  <c r="N24" i="29" s="1"/>
  <c r="R24" i="29" s="1"/>
  <c r="D24" i="29"/>
  <c r="E24" i="29" s="1"/>
  <c r="P24" i="29" s="1"/>
  <c r="Q23" i="29"/>
  <c r="M23" i="29"/>
  <c r="N23" i="29" s="1"/>
  <c r="R23" i="29" s="1"/>
  <c r="D23" i="29"/>
  <c r="E23" i="29" s="1"/>
  <c r="P23" i="29" s="1"/>
  <c r="Q22" i="29"/>
  <c r="M22" i="29"/>
  <c r="N22" i="29" s="1"/>
  <c r="R22" i="29" s="1"/>
  <c r="D22" i="29"/>
  <c r="E22" i="29" s="1"/>
  <c r="P22" i="29" s="1"/>
  <c r="Q21" i="29"/>
  <c r="M21" i="29"/>
  <c r="N21" i="29" s="1"/>
  <c r="R21" i="29" s="1"/>
  <c r="D21" i="29"/>
  <c r="E21" i="29" s="1"/>
  <c r="P21" i="29" s="1"/>
  <c r="Q20" i="29"/>
  <c r="M20" i="29"/>
  <c r="N20" i="29" s="1"/>
  <c r="R20" i="29" s="1"/>
  <c r="D20" i="29"/>
  <c r="E20" i="29" s="1"/>
  <c r="P20" i="29" s="1"/>
  <c r="Q19" i="29"/>
  <c r="M19" i="29"/>
  <c r="N19" i="29" s="1"/>
  <c r="R19" i="29" s="1"/>
  <c r="D19" i="29"/>
  <c r="E19" i="29" s="1"/>
  <c r="P19" i="29" s="1"/>
  <c r="Q18" i="29"/>
  <c r="M18" i="29"/>
  <c r="N18" i="29" s="1"/>
  <c r="R18" i="29" s="1"/>
  <c r="D18" i="29"/>
  <c r="E18" i="29" s="1"/>
  <c r="P18" i="29" s="1"/>
  <c r="Q17" i="29"/>
  <c r="M17" i="29"/>
  <c r="N17" i="29" s="1"/>
  <c r="R17" i="29" s="1"/>
  <c r="D17" i="29"/>
  <c r="E17" i="29" s="1"/>
  <c r="P17" i="29" s="1"/>
  <c r="Q16" i="29"/>
  <c r="M16" i="29"/>
  <c r="N16" i="29" s="1"/>
  <c r="R16" i="29" s="1"/>
  <c r="D16" i="29"/>
  <c r="E16" i="29" s="1"/>
  <c r="P16" i="29" s="1"/>
  <c r="Q15" i="29"/>
  <c r="M15" i="29"/>
  <c r="N15" i="29" s="1"/>
  <c r="R15" i="29" s="1"/>
  <c r="D15" i="29"/>
  <c r="E15" i="29" s="1"/>
  <c r="P15" i="29" s="1"/>
  <c r="Q14" i="29"/>
  <c r="M14" i="29"/>
  <c r="N14" i="29" s="1"/>
  <c r="R14" i="29" s="1"/>
  <c r="D14" i="29"/>
  <c r="E14" i="29" s="1"/>
  <c r="P14" i="29" s="1"/>
  <c r="M13" i="29"/>
  <c r="N13" i="29" s="1"/>
  <c r="R13" i="29" s="1"/>
  <c r="D13" i="29"/>
  <c r="E13" i="29" s="1"/>
  <c r="P13" i="29" s="1"/>
  <c r="R12" i="29"/>
  <c r="Q12" i="29"/>
  <c r="P12" i="29"/>
  <c r="R11" i="29"/>
  <c r="Q11" i="29"/>
  <c r="P11" i="29"/>
  <c r="C940" i="28"/>
  <c r="C939" i="28"/>
  <c r="C938" i="28"/>
  <c r="C937" i="28"/>
  <c r="C936" i="28"/>
  <c r="C935" i="28"/>
  <c r="C934" i="28"/>
  <c r="C933" i="28"/>
  <c r="C932" i="28"/>
  <c r="C931" i="28"/>
  <c r="C930" i="28"/>
  <c r="C929" i="28"/>
  <c r="C928" i="28"/>
  <c r="C927" i="28"/>
  <c r="C926" i="28"/>
  <c r="C925" i="28"/>
  <c r="C924" i="28"/>
  <c r="C923" i="28"/>
  <c r="C922" i="28"/>
  <c r="C921" i="28"/>
  <c r="C920" i="28"/>
  <c r="C919" i="28"/>
  <c r="C918" i="28"/>
  <c r="C917" i="28"/>
  <c r="C916" i="28"/>
  <c r="C915" i="28"/>
  <c r="C914" i="28"/>
  <c r="C913" i="28"/>
  <c r="C912" i="28"/>
  <c r="C911" i="28"/>
  <c r="C910" i="28"/>
  <c r="C909" i="28"/>
  <c r="C908" i="28"/>
  <c r="C907" i="28"/>
  <c r="C906" i="28"/>
  <c r="C905" i="28"/>
  <c r="C904" i="28"/>
  <c r="C903" i="28"/>
  <c r="C902" i="28"/>
  <c r="C901" i="28"/>
  <c r="C900" i="28"/>
  <c r="C899" i="28"/>
  <c r="C898" i="28"/>
  <c r="C897" i="28"/>
  <c r="C896" i="28"/>
  <c r="C895" i="28"/>
  <c r="C894" i="28"/>
  <c r="C893" i="28"/>
  <c r="C892" i="28"/>
  <c r="C891" i="28"/>
  <c r="C890" i="28"/>
  <c r="C889" i="28"/>
  <c r="C888" i="28"/>
  <c r="C887" i="28"/>
  <c r="C886" i="28"/>
  <c r="C885" i="28"/>
  <c r="C884" i="28"/>
  <c r="C883" i="28"/>
  <c r="C882" i="28"/>
  <c r="C881" i="28"/>
  <c r="C880" i="28"/>
  <c r="C879" i="28"/>
  <c r="C878" i="28"/>
  <c r="C877" i="28"/>
  <c r="C876" i="28"/>
  <c r="C875" i="28"/>
  <c r="C874" i="28"/>
  <c r="C873" i="28"/>
  <c r="C872" i="28"/>
  <c r="C871" i="28"/>
  <c r="C870" i="28"/>
  <c r="C869" i="28"/>
  <c r="C868" i="28"/>
  <c r="C867" i="28"/>
  <c r="C866" i="28"/>
  <c r="C865" i="28"/>
  <c r="C864" i="28"/>
  <c r="C863" i="28"/>
  <c r="C862" i="28"/>
  <c r="C861" i="28"/>
  <c r="C860" i="28"/>
  <c r="C859" i="28"/>
  <c r="C858" i="28"/>
  <c r="C857" i="28"/>
  <c r="C856" i="28"/>
  <c r="C855" i="28"/>
  <c r="C854" i="28"/>
  <c r="C853" i="28"/>
  <c r="C852" i="28"/>
  <c r="C851" i="28"/>
  <c r="C850" i="28"/>
  <c r="C849" i="28"/>
  <c r="C848" i="28"/>
  <c r="C847" i="28"/>
  <c r="C846" i="28"/>
  <c r="C845" i="28"/>
  <c r="C844" i="28"/>
  <c r="C843" i="28"/>
  <c r="C842" i="28"/>
  <c r="C841" i="28"/>
  <c r="C840" i="28"/>
  <c r="C839" i="28"/>
  <c r="C838" i="28"/>
  <c r="C837" i="28"/>
  <c r="C836" i="28"/>
  <c r="C804" i="28"/>
  <c r="C772" i="28"/>
  <c r="C740" i="28"/>
  <c r="C731" i="28"/>
  <c r="C729" i="28"/>
  <c r="C727" i="28"/>
  <c r="C725" i="28"/>
  <c r="C723" i="28"/>
  <c r="C721" i="28"/>
  <c r="C719" i="28"/>
  <c r="C717" i="28"/>
  <c r="C715" i="28"/>
  <c r="C713" i="28"/>
  <c r="C711" i="28"/>
  <c r="C709" i="28"/>
  <c r="C707" i="28"/>
  <c r="C705" i="28"/>
  <c r="C703" i="28"/>
  <c r="C701" i="28"/>
  <c r="C699" i="28"/>
  <c r="C697" i="28"/>
  <c r="C695" i="28"/>
  <c r="C693" i="28"/>
  <c r="C691" i="28"/>
  <c r="C689" i="28"/>
  <c r="C687" i="28"/>
  <c r="C685" i="28"/>
  <c r="C683" i="28"/>
  <c r="C681" i="28"/>
  <c r="C679" i="28"/>
  <c r="C677" i="28"/>
  <c r="C675" i="28"/>
  <c r="C673" i="28"/>
  <c r="C671" i="28"/>
  <c r="C669" i="28"/>
  <c r="C667" i="28"/>
  <c r="C665" i="28"/>
  <c r="C663" i="28"/>
  <c r="C661" i="28"/>
  <c r="C659" i="28"/>
  <c r="C657" i="28"/>
  <c r="C655" i="28"/>
  <c r="C653" i="28"/>
  <c r="C651" i="28"/>
  <c r="C649" i="28"/>
  <c r="C647" i="28"/>
  <c r="C645" i="28"/>
  <c r="C643" i="28"/>
  <c r="C641" i="28"/>
  <c r="C639" i="28"/>
  <c r="C637" i="28"/>
  <c r="C635" i="28"/>
  <c r="C633" i="28"/>
  <c r="C631" i="28"/>
  <c r="C629" i="28"/>
  <c r="C604" i="28"/>
  <c r="C556" i="28"/>
  <c r="C524" i="28"/>
  <c r="C492" i="28"/>
  <c r="C460" i="28"/>
  <c r="C434" i="28"/>
  <c r="C418" i="28"/>
  <c r="C402" i="28"/>
  <c r="C386" i="28"/>
  <c r="C370" i="28"/>
  <c r="C354" i="28"/>
  <c r="C338" i="28"/>
  <c r="C322" i="28"/>
  <c r="C306" i="28"/>
  <c r="C290" i="28"/>
  <c r="C274" i="28"/>
  <c r="C258" i="28"/>
  <c r="C246" i="28"/>
  <c r="C238" i="28"/>
  <c r="C230" i="28"/>
  <c r="C222" i="28"/>
  <c r="C214" i="28"/>
  <c r="C206" i="28"/>
  <c r="C198" i="28"/>
  <c r="C190" i="28"/>
  <c r="C182" i="28"/>
  <c r="C174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C10" i="29"/>
  <c r="E36" i="29" l="1"/>
  <c r="P36" i="29" s="1"/>
  <c r="D6" i="29"/>
  <c r="D8" i="29" s="1"/>
  <c r="D9" i="29" s="1"/>
  <c r="D7" i="29"/>
  <c r="N36" i="29"/>
  <c r="R36" i="29" s="1"/>
  <c r="M6" i="29"/>
  <c r="M7" i="29"/>
  <c r="M8" i="29" l="1"/>
  <c r="M9" i="29" s="1"/>
</calcChain>
</file>

<file path=xl/sharedStrings.xml><?xml version="1.0" encoding="utf-8"?>
<sst xmlns="http://schemas.openxmlformats.org/spreadsheetml/2006/main" count="418" uniqueCount="93">
  <si>
    <t>Start Date</t>
  </si>
  <si>
    <t>End Date</t>
  </si>
  <si>
    <t xml:space="preserve">S&amp;P Oil &amp; Gas Exploration &amp; Production Select Industry TR (SPSIOPTR) </t>
  </si>
  <si>
    <t>SPSIOPTR Index</t>
  </si>
  <si>
    <t>Dates</t>
  </si>
  <si>
    <t>PX_LAST</t>
  </si>
  <si>
    <t>Bloomberg</t>
  </si>
  <si>
    <t>This file was created by CMPT_ME_BEME_RETS using the 201910 CRSP database.</t>
  </si>
  <si>
    <t>The 1-month TBill return is from Ibbotson and Associates</t>
  </si>
  <si>
    <t>Mkt-RF</t>
  </si>
  <si>
    <t>SMB</t>
  </si>
  <si>
    <t>HML</t>
  </si>
  <si>
    <t>RF</t>
  </si>
  <si>
    <t>US MKT</t>
  </si>
  <si>
    <t>Back to Contents</t>
  </si>
  <si>
    <t>Data 1: Cushing, OK WTI Spot Price FOB (Dollars per Barrel)</t>
  </si>
  <si>
    <t>Sourcekey</t>
  </si>
  <si>
    <t>Date</t>
  </si>
  <si>
    <t>SPSIOPTR</t>
  </si>
  <si>
    <t>SPSIOPTR-RF</t>
  </si>
  <si>
    <t>WTI-RF</t>
  </si>
  <si>
    <t>WTI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</si>
  <si>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</si>
  <si>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</si>
  <si>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</si>
  <si>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</si>
  <si>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</si>
  <si>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</si>
  <si>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</si>
  <si>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</si>
  <si>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</si>
  <si>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</si>
  <si>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</si>
  <si>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</si>
  <si>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</si>
  <si>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</si>
  <si>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</si>
  <si>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</si>
  <si>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</si>
  <si>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</si>
  <si>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</si>
  <si>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</si>
  <si>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</si>
  <si>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</si>
  <si>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</si>
  <si>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</si>
  <si>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</si>
  <si>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</si>
  <si>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1-week avg MBPD</t>
  </si>
  <si>
    <t>4-week avg MBPD</t>
  </si>
  <si>
    <t>Shale oil date</t>
  </si>
  <si>
    <t>Shale oil production</t>
  </si>
  <si>
    <t>US Shale Oil MBPD</t>
  </si>
  <si>
    <t>US Total Crude Oil MBPD</t>
  </si>
  <si>
    <t>WTI Crude Oil Price USD</t>
  </si>
  <si>
    <t>Brent</t>
  </si>
  <si>
    <t>Brent minus WTI</t>
  </si>
  <si>
    <t>minus</t>
  </si>
  <si>
    <t>Average</t>
  </si>
  <si>
    <t>Annual</t>
  </si>
  <si>
    <t>Crude Oil prices</t>
  </si>
  <si>
    <t>WTI moves</t>
  </si>
  <si>
    <t>2002-2010 us 2 month</t>
  </si>
  <si>
    <t>2002-2010 wti 2 month</t>
  </si>
  <si>
    <t>2002-2010 both 2 month</t>
  </si>
  <si>
    <t>2011-2019 us 2 month</t>
  </si>
  <si>
    <t>2011-2019 wti 2 month</t>
  </si>
  <si>
    <t>2011-2019 both 2 month</t>
  </si>
  <si>
    <t>2002-2019 stdev</t>
  </si>
  <si>
    <t>2002-2019 mean</t>
  </si>
  <si>
    <t>2002-2019 CV</t>
  </si>
  <si>
    <t>Comparison to 2-month data</t>
  </si>
  <si>
    <t>2011 2019 both 1-month</t>
  </si>
  <si>
    <t>2011 2019 wti 1-month</t>
  </si>
  <si>
    <t>2011 2019 us 1-month</t>
  </si>
  <si>
    <t>2002 2010 both 1-month</t>
  </si>
  <si>
    <t>2002 2010 wti 1-month</t>
  </si>
  <si>
    <t>2002 2010 us 1-month</t>
  </si>
  <si>
    <t>Slope</t>
  </si>
  <si>
    <t>Year</t>
  </si>
  <si>
    <t>Increase</t>
  </si>
  <si>
    <t>US</t>
  </si>
  <si>
    <t>Crude Oil</t>
  </si>
  <si>
    <t>Production</t>
  </si>
  <si>
    <t>Shale</t>
  </si>
  <si>
    <t>USD</t>
  </si>
  <si>
    <t>mbpd</t>
  </si>
  <si>
    <t>2002-2010 average</t>
  </si>
  <si>
    <t>2011-2019 average</t>
  </si>
  <si>
    <t>Percent increase</t>
  </si>
  <si>
    <t>Over</t>
  </si>
  <si>
    <t>2002 to 2010 increase</t>
  </si>
  <si>
    <t>2011 to 2019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</si>
</sst>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mmm\ dd\,\ yyyy"/>
    <numFmt numFmtId="166" formatCode="0.0"/>
    <numFmt numFmtId="167" formatCode="0.000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2" fillId="0" borderId="0" xfId="2" quotePrefix="1" applyAlignment="1" applyProtection="1">
      <alignment horizontal="left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3" borderId="0" xfId="0" applyFill="1"/>
    <xf numFmtId="43" fontId="0" fillId="0" borderId="0" xfId="1" applyFont="1"/>
    <xf numFmtId="43" fontId="0" fillId="3" borderId="0" xfId="1" applyFont="1" applyFill="1"/>
    <xf numFmtId="43" fontId="6" fillId="0" borderId="0" xfId="1" applyFont="1"/>
    <xf numFmtId="43" fontId="7" fillId="0" borderId="2" xfId="1" applyFont="1" applyFill="1" applyBorder="1" applyAlignment="1">
      <alignment horizontal="centerContinuous"/>
    </xf>
    <xf numFmtId="43" fontId="0" fillId="0" borderId="0" xfId="1" applyFont="1" applyFill="1" applyBorder="1" applyAlignment="1"/>
    <xf numFmtId="43" fontId="0" fillId="0" borderId="1" xfId="1" applyFont="1" applyFill="1" applyBorder="1" applyAlignment="1"/>
    <xf numFmtId="43" fontId="7" fillId="0" borderId="2" xfId="1" applyFont="1" applyFill="1" applyBorder="1" applyAlignment="1">
      <alignment horizontal="center"/>
    </xf>
    <xf numFmtId="43" fontId="0" fillId="4" borderId="0" xfId="1" applyFont="1" applyFill="1"/>
    <xf numFmtId="0" fontId="8" fillId="0" borderId="0" xfId="3" applyFont="1" applyAlignment="1">
      <alignment horizontal="center" wrapText="1"/>
    </xf>
    <xf numFmtId="0" fontId="8" fillId="2" borderId="0" xfId="3" applyFont="1" applyFill="1" applyAlignment="1">
      <alignment horizontal="center" wrapText="1"/>
    </xf>
    <xf numFmtId="0" fontId="6" fillId="0" borderId="0" xfId="3"/>
    <xf numFmtId="1" fontId="6" fillId="0" borderId="0" xfId="3" applyNumberFormat="1"/>
    <xf numFmtId="166" fontId="6" fillId="0" borderId="0" xfId="3" applyNumberFormat="1"/>
    <xf numFmtId="165" fontId="0" fillId="0" borderId="0" xfId="0" applyNumberFormat="1"/>
    <xf numFmtId="0" fontId="6" fillId="0" borderId="0" xfId="3" applyAlignment="1">
      <alignment wrapText="1"/>
    </xf>
    <xf numFmtId="0" fontId="6" fillId="0" borderId="0" xfId="3"/>
    <xf numFmtId="165" fontId="6" fillId="0" borderId="0" xfId="3" applyNumberFormat="1"/>
    <xf numFmtId="167" fontId="0" fillId="0" borderId="0" xfId="0" applyNumberFormat="1"/>
    <xf numFmtId="167" fontId="10" fillId="0" borderId="0" xfId="0" applyNumberFormat="1" applyFont="1"/>
    <xf numFmtId="14" fontId="0" fillId="0" borderId="0" xfId="0" applyNumberFormat="1"/>
    <xf numFmtId="0" fontId="0" fillId="2" borderId="0" xfId="0" applyFill="1"/>
    <xf numFmtId="2" fontId="6" fillId="0" borderId="0" xfId="3" applyNumberFormat="1"/>
    <xf numFmtId="2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 wrapText="1"/>
    </xf>
    <xf numFmtId="0" fontId="12" fillId="0" borderId="0" xfId="0" applyFont="1"/>
    <xf numFmtId="43" fontId="0" fillId="0" borderId="0" xfId="0" applyNumberFormat="1"/>
    <xf numFmtId="0" fontId="0" fillId="0" borderId="0" xfId="0" applyAlignment="1">
      <alignment horizontal="left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2" fillId="2" borderId="0" xfId="2" quotePrefix="1" applyFill="1" applyAlignment="1" applyProtection="1">
      <alignment horizontal="left"/>
    </xf>
    <xf numFmtId="0" fontId="3" fillId="2" borderId="0" xfId="0" applyFont="1" applyFill="1"/>
    <xf numFmtId="0" fontId="0" fillId="5" borderId="0" xfId="0" applyFill="1"/>
    <xf numFmtId="9" fontId="0" fillId="5" borderId="0" xfId="6" applyFont="1" applyFill="1"/>
    <xf numFmtId="0" fontId="2" fillId="5" borderId="0" xfId="2" quotePrefix="1" applyFill="1" applyAlignment="1" applyProtection="1">
      <alignment horizontal="left"/>
    </xf>
    <xf numFmtId="0" fontId="3" fillId="5" borderId="0" xfId="0" applyFont="1" applyFill="1"/>
    <xf numFmtId="43" fontId="0" fillId="0" borderId="0" xfId="1" applyFont="1" applyFill="1"/>
    <xf numFmtId="167" fontId="6" fillId="0" borderId="0" xfId="3" applyNumberFormat="1"/>
    <xf numFmtId="2" fontId="11" fillId="0" borderId="0" xfId="0" applyNumberFormat="1" applyFont="1"/>
    <xf numFmtId="0" fontId="11" fillId="0" borderId="0" xfId="0" applyFont="1" applyAlignment="1">
      <alignment horizontal="right"/>
    </xf>
    <xf numFmtId="9" fontId="11" fillId="0" borderId="0" xfId="6" applyFont="1"/>
    <xf numFmtId="168" fontId="11" fillId="0" borderId="0" xfId="6" applyNumberFormat="1" applyFont="1"/>
  </cellXfs>
  <cellStyles count="7">
    <cellStyle name="Comma" xfId="1" builtinId="3"/>
    <cellStyle name="Hyperlink" xfId="2" builtinId="8"/>
    <cellStyle name="Hyperlink 2" xfId="5"/>
    <cellStyle name="Normal" xfId="0" builtinId="0"/>
    <cellStyle name="Normal 2" xfId="3"/>
    <cellStyle name="Normal 3" xfId="4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</a:rPr>
              <a:t>US Crude Oil Production vs. WTI Crude Oil Price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'US prod &amp; WTI price'!$C$1</c:f>
              <c:strCache>
                <c:ptCount val="1"/>
                <c:pt idx="0">
                  <c:v>US Total Crude Oil MBPD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'US prod &amp; WTI price'!$B$2:$B$989</c:f>
              <c:numCache>
                <c:formatCode>0</c:formatCode>
                <c:ptCount val="988"/>
                <c:pt idx="0">
                  <c:v>2001</c:v>
                </c:pt>
                <c:pt idx="104">
                  <c:v>2003</c:v>
                </c:pt>
                <c:pt idx="209">
                  <c:v>2005</c:v>
                </c:pt>
                <c:pt idx="313">
                  <c:v>2007</c:v>
                </c:pt>
                <c:pt idx="417">
                  <c:v>2009</c:v>
                </c:pt>
                <c:pt idx="522">
                  <c:v>2011</c:v>
                </c:pt>
                <c:pt idx="626">
                  <c:v>2013</c:v>
                </c:pt>
                <c:pt idx="730">
                  <c:v>2015</c:v>
                </c:pt>
                <c:pt idx="835">
                  <c:v>2017</c:v>
                </c:pt>
                <c:pt idx="939">
                  <c:v>2019</c:v>
                </c:pt>
              </c:numCache>
            </c:numRef>
          </c:cat>
          <c:val>
            <c:numRef>
              <c:f>'US prod &amp; WTI price'!$C$2:$C$992</c:f>
              <c:numCache>
                <c:formatCode>0.00</c:formatCode>
                <c:ptCount val="991"/>
                <c:pt idx="0">
                  <c:v>5.9050000000000002</c:v>
                </c:pt>
                <c:pt idx="1">
                  <c:v>5.9180000000000001</c:v>
                </c:pt>
                <c:pt idx="2">
                  <c:v>5.9269999999999996</c:v>
                </c:pt>
                <c:pt idx="3">
                  <c:v>5.9349999999999996</c:v>
                </c:pt>
                <c:pt idx="4">
                  <c:v>5.931</c:v>
                </c:pt>
                <c:pt idx="5">
                  <c:v>5.9109999999999996</c:v>
                </c:pt>
                <c:pt idx="6">
                  <c:v>5.8970000000000002</c:v>
                </c:pt>
                <c:pt idx="7">
                  <c:v>5.8819999999999997</c:v>
                </c:pt>
                <c:pt idx="8">
                  <c:v>5.8689999999999998</c:v>
                </c:pt>
                <c:pt idx="9">
                  <c:v>5.8689999999999998</c:v>
                </c:pt>
                <c:pt idx="10">
                  <c:v>5.8760000000000003</c:v>
                </c:pt>
                <c:pt idx="11">
                  <c:v>5.8739999999999997</c:v>
                </c:pt>
                <c:pt idx="12">
                  <c:v>5.8760000000000003</c:v>
                </c:pt>
                <c:pt idx="13">
                  <c:v>5.875</c:v>
                </c:pt>
                <c:pt idx="14">
                  <c:v>5.8680000000000003</c:v>
                </c:pt>
                <c:pt idx="15">
                  <c:v>5.867</c:v>
                </c:pt>
                <c:pt idx="16">
                  <c:v>5.867</c:v>
                </c:pt>
                <c:pt idx="17">
                  <c:v>5.8579999999999997</c:v>
                </c:pt>
                <c:pt idx="18">
                  <c:v>5.8390000000000004</c:v>
                </c:pt>
                <c:pt idx="19">
                  <c:v>5.82</c:v>
                </c:pt>
                <c:pt idx="20">
                  <c:v>5.8040000000000003</c:v>
                </c:pt>
                <c:pt idx="21">
                  <c:v>5.8019999999999996</c:v>
                </c:pt>
                <c:pt idx="22">
                  <c:v>5.7930000000000001</c:v>
                </c:pt>
                <c:pt idx="23">
                  <c:v>5.7789999999999999</c:v>
                </c:pt>
                <c:pt idx="24">
                  <c:v>5.7590000000000003</c:v>
                </c:pt>
                <c:pt idx="25">
                  <c:v>5.742</c:v>
                </c:pt>
                <c:pt idx="26">
                  <c:v>5.7450000000000001</c:v>
                </c:pt>
                <c:pt idx="27">
                  <c:v>5.7560000000000002</c:v>
                </c:pt>
                <c:pt idx="28">
                  <c:v>5.7530000000000001</c:v>
                </c:pt>
                <c:pt idx="29">
                  <c:v>5.7409999999999997</c:v>
                </c:pt>
                <c:pt idx="30">
                  <c:v>5.7380000000000004</c:v>
                </c:pt>
                <c:pt idx="31">
                  <c:v>5.7389999999999999</c:v>
                </c:pt>
                <c:pt idx="32">
                  <c:v>5.7519999999999998</c:v>
                </c:pt>
                <c:pt idx="33">
                  <c:v>5.7750000000000004</c:v>
                </c:pt>
                <c:pt idx="34">
                  <c:v>5.7759999999999998</c:v>
                </c:pt>
                <c:pt idx="35">
                  <c:v>5.79</c:v>
                </c:pt>
                <c:pt idx="36">
                  <c:v>5.798</c:v>
                </c:pt>
                <c:pt idx="37">
                  <c:v>5.7960000000000003</c:v>
                </c:pt>
                <c:pt idx="38">
                  <c:v>5.7919999999999998</c:v>
                </c:pt>
                <c:pt idx="39">
                  <c:v>5.7690000000000001</c:v>
                </c:pt>
                <c:pt idx="40">
                  <c:v>5.694</c:v>
                </c:pt>
                <c:pt idx="41">
                  <c:v>5.7039999999999997</c:v>
                </c:pt>
                <c:pt idx="42">
                  <c:v>5.74</c:v>
                </c:pt>
                <c:pt idx="43">
                  <c:v>5.77</c:v>
                </c:pt>
                <c:pt idx="44">
                  <c:v>5.8570000000000002</c:v>
                </c:pt>
                <c:pt idx="45">
                  <c:v>5.8680000000000003</c:v>
                </c:pt>
                <c:pt idx="46">
                  <c:v>5.8689999999999998</c:v>
                </c:pt>
                <c:pt idx="47">
                  <c:v>5.8730000000000002</c:v>
                </c:pt>
                <c:pt idx="48">
                  <c:v>5.8710000000000004</c:v>
                </c:pt>
                <c:pt idx="49">
                  <c:v>5.8739999999999997</c:v>
                </c:pt>
                <c:pt idx="50">
                  <c:v>5.8810000000000002</c:v>
                </c:pt>
                <c:pt idx="51">
                  <c:v>5.8879999999999999</c:v>
                </c:pt>
                <c:pt idx="52">
                  <c:v>5.9050000000000002</c:v>
                </c:pt>
                <c:pt idx="53">
                  <c:v>5.9139999999999997</c:v>
                </c:pt>
                <c:pt idx="54">
                  <c:v>5.9139999999999997</c:v>
                </c:pt>
                <c:pt idx="55">
                  <c:v>5.9160000000000004</c:v>
                </c:pt>
                <c:pt idx="56">
                  <c:v>5.915</c:v>
                </c:pt>
                <c:pt idx="57">
                  <c:v>5.9219999999999997</c:v>
                </c:pt>
                <c:pt idx="58">
                  <c:v>5.9260000000000002</c:v>
                </c:pt>
                <c:pt idx="59">
                  <c:v>5.9379999999999997</c:v>
                </c:pt>
                <c:pt idx="60">
                  <c:v>5.95</c:v>
                </c:pt>
                <c:pt idx="61">
                  <c:v>5.9489999999999998</c:v>
                </c:pt>
                <c:pt idx="62">
                  <c:v>5.9610000000000003</c:v>
                </c:pt>
                <c:pt idx="63">
                  <c:v>5.9589999999999996</c:v>
                </c:pt>
                <c:pt idx="64">
                  <c:v>5.9569999999999999</c:v>
                </c:pt>
                <c:pt idx="65">
                  <c:v>5.9489999999999998</c:v>
                </c:pt>
                <c:pt idx="66">
                  <c:v>5.9359999999999999</c:v>
                </c:pt>
                <c:pt idx="67">
                  <c:v>5.923</c:v>
                </c:pt>
                <c:pt idx="68">
                  <c:v>5.9</c:v>
                </c:pt>
                <c:pt idx="69">
                  <c:v>5.891</c:v>
                </c:pt>
                <c:pt idx="70">
                  <c:v>5.8819999999999997</c:v>
                </c:pt>
                <c:pt idx="71">
                  <c:v>5.8819999999999997</c:v>
                </c:pt>
                <c:pt idx="72">
                  <c:v>5.8879999999999999</c:v>
                </c:pt>
                <c:pt idx="73">
                  <c:v>5.8920000000000003</c:v>
                </c:pt>
                <c:pt idx="74">
                  <c:v>5.8940000000000001</c:v>
                </c:pt>
                <c:pt idx="75">
                  <c:v>5.8979999999999997</c:v>
                </c:pt>
                <c:pt idx="76">
                  <c:v>5.9109999999999996</c:v>
                </c:pt>
                <c:pt idx="77">
                  <c:v>5.9160000000000004</c:v>
                </c:pt>
                <c:pt idx="78">
                  <c:v>5.9160000000000004</c:v>
                </c:pt>
                <c:pt idx="79">
                  <c:v>5.91</c:v>
                </c:pt>
                <c:pt idx="80">
                  <c:v>5.8849999999999998</c:v>
                </c:pt>
                <c:pt idx="81">
                  <c:v>5.867</c:v>
                </c:pt>
                <c:pt idx="82">
                  <c:v>5.7930000000000001</c:v>
                </c:pt>
                <c:pt idx="83">
                  <c:v>5.7859999999999996</c:v>
                </c:pt>
                <c:pt idx="84">
                  <c:v>5.8029999999999999</c:v>
                </c:pt>
                <c:pt idx="85">
                  <c:v>5.8220000000000001</c:v>
                </c:pt>
                <c:pt idx="86">
                  <c:v>5.8920000000000003</c:v>
                </c:pt>
                <c:pt idx="87">
                  <c:v>5.87</c:v>
                </c:pt>
                <c:pt idx="88">
                  <c:v>5.8230000000000004</c:v>
                </c:pt>
                <c:pt idx="89">
                  <c:v>5.7770000000000001</c:v>
                </c:pt>
                <c:pt idx="90">
                  <c:v>5.6040000000000001</c:v>
                </c:pt>
                <c:pt idx="91">
                  <c:v>5.3609999999999998</c:v>
                </c:pt>
                <c:pt idx="92">
                  <c:v>5.3049999999999997</c:v>
                </c:pt>
                <c:pt idx="93">
                  <c:v>5.3010000000000002</c:v>
                </c:pt>
                <c:pt idx="94">
                  <c:v>5.4320000000000004</c:v>
                </c:pt>
                <c:pt idx="95">
                  <c:v>5.6589999999999998</c:v>
                </c:pt>
                <c:pt idx="96">
                  <c:v>5.6239999999999997</c:v>
                </c:pt>
                <c:pt idx="97">
                  <c:v>5.6280000000000001</c:v>
                </c:pt>
                <c:pt idx="98">
                  <c:v>5.6379999999999999</c:v>
                </c:pt>
                <c:pt idx="99">
                  <c:v>5.6449999999999996</c:v>
                </c:pt>
                <c:pt idx="100">
                  <c:v>5.7489999999999997</c:v>
                </c:pt>
                <c:pt idx="101">
                  <c:v>5.7519999999999998</c:v>
                </c:pt>
                <c:pt idx="102">
                  <c:v>5.7530000000000001</c:v>
                </c:pt>
                <c:pt idx="103">
                  <c:v>5.7560000000000002</c:v>
                </c:pt>
                <c:pt idx="104">
                  <c:v>5.7530000000000001</c:v>
                </c:pt>
                <c:pt idx="105">
                  <c:v>5.7469999999999999</c:v>
                </c:pt>
                <c:pt idx="106">
                  <c:v>5.7329999999999997</c:v>
                </c:pt>
                <c:pt idx="107">
                  <c:v>5.73</c:v>
                </c:pt>
                <c:pt idx="108">
                  <c:v>5.7329999999999997</c:v>
                </c:pt>
                <c:pt idx="109">
                  <c:v>5.7759999999999998</c:v>
                </c:pt>
                <c:pt idx="110">
                  <c:v>5.827</c:v>
                </c:pt>
                <c:pt idx="111">
                  <c:v>5.867</c:v>
                </c:pt>
                <c:pt idx="112">
                  <c:v>5.9009999999999998</c:v>
                </c:pt>
                <c:pt idx="113">
                  <c:v>5.8940000000000001</c:v>
                </c:pt>
                <c:pt idx="114">
                  <c:v>5.8890000000000002</c:v>
                </c:pt>
                <c:pt idx="115">
                  <c:v>5.891</c:v>
                </c:pt>
                <c:pt idx="116">
                  <c:v>5.8929999999999998</c:v>
                </c:pt>
                <c:pt idx="117">
                  <c:v>5.891</c:v>
                </c:pt>
                <c:pt idx="118">
                  <c:v>5.87</c:v>
                </c:pt>
                <c:pt idx="119">
                  <c:v>5.8360000000000003</c:v>
                </c:pt>
                <c:pt idx="120">
                  <c:v>5.8010000000000002</c:v>
                </c:pt>
                <c:pt idx="121">
                  <c:v>5.7919999999999998</c:v>
                </c:pt>
                <c:pt idx="122">
                  <c:v>5.806</c:v>
                </c:pt>
                <c:pt idx="123">
                  <c:v>5.8140000000000001</c:v>
                </c:pt>
                <c:pt idx="124">
                  <c:v>5.8259999999999996</c:v>
                </c:pt>
                <c:pt idx="125">
                  <c:v>5.8280000000000003</c:v>
                </c:pt>
                <c:pt idx="126">
                  <c:v>5.8150000000000004</c:v>
                </c:pt>
                <c:pt idx="127">
                  <c:v>5.8280000000000003</c:v>
                </c:pt>
                <c:pt idx="128">
                  <c:v>5.85</c:v>
                </c:pt>
                <c:pt idx="129">
                  <c:v>5.8579999999999997</c:v>
                </c:pt>
                <c:pt idx="130">
                  <c:v>5.8609999999999998</c:v>
                </c:pt>
                <c:pt idx="131">
                  <c:v>5.8380000000000001</c:v>
                </c:pt>
                <c:pt idx="132">
                  <c:v>5.8070000000000004</c:v>
                </c:pt>
                <c:pt idx="133">
                  <c:v>5.7649999999999997</c:v>
                </c:pt>
                <c:pt idx="134">
                  <c:v>5.7460000000000004</c:v>
                </c:pt>
                <c:pt idx="135">
                  <c:v>5.74</c:v>
                </c:pt>
                <c:pt idx="136">
                  <c:v>5.734</c:v>
                </c:pt>
                <c:pt idx="137">
                  <c:v>5.7430000000000003</c:v>
                </c:pt>
                <c:pt idx="138">
                  <c:v>5.7389999999999999</c:v>
                </c:pt>
                <c:pt idx="139">
                  <c:v>5.734</c:v>
                </c:pt>
                <c:pt idx="140">
                  <c:v>5.7220000000000004</c:v>
                </c:pt>
                <c:pt idx="141">
                  <c:v>5.7229999999999999</c:v>
                </c:pt>
                <c:pt idx="142">
                  <c:v>5.726</c:v>
                </c:pt>
                <c:pt idx="143">
                  <c:v>5.7140000000000004</c:v>
                </c:pt>
                <c:pt idx="144">
                  <c:v>5.6779999999999999</c:v>
                </c:pt>
                <c:pt idx="145">
                  <c:v>5.6440000000000001</c:v>
                </c:pt>
                <c:pt idx="146">
                  <c:v>5.6139999999999999</c:v>
                </c:pt>
                <c:pt idx="147">
                  <c:v>5.5819999999999999</c:v>
                </c:pt>
                <c:pt idx="148">
                  <c:v>5.5910000000000002</c:v>
                </c:pt>
                <c:pt idx="149">
                  <c:v>5.6130000000000004</c:v>
                </c:pt>
                <c:pt idx="150">
                  <c:v>5.63</c:v>
                </c:pt>
                <c:pt idx="151">
                  <c:v>5.67</c:v>
                </c:pt>
                <c:pt idx="152">
                  <c:v>5.67</c:v>
                </c:pt>
                <c:pt idx="153">
                  <c:v>5.6449999999999996</c:v>
                </c:pt>
                <c:pt idx="154">
                  <c:v>5.64</c:v>
                </c:pt>
                <c:pt idx="155">
                  <c:v>5.6280000000000001</c:v>
                </c:pt>
                <c:pt idx="156">
                  <c:v>5.6440000000000001</c:v>
                </c:pt>
                <c:pt idx="157">
                  <c:v>5.673</c:v>
                </c:pt>
                <c:pt idx="158">
                  <c:v>5.6859999999999999</c:v>
                </c:pt>
                <c:pt idx="159">
                  <c:v>5.6989999999999998</c:v>
                </c:pt>
                <c:pt idx="160">
                  <c:v>5.71</c:v>
                </c:pt>
                <c:pt idx="161">
                  <c:v>5.71</c:v>
                </c:pt>
                <c:pt idx="162">
                  <c:v>5.6950000000000003</c:v>
                </c:pt>
                <c:pt idx="163">
                  <c:v>5.673</c:v>
                </c:pt>
                <c:pt idx="164">
                  <c:v>5.6609999999999996</c:v>
                </c:pt>
                <c:pt idx="165">
                  <c:v>5.6539999999999999</c:v>
                </c:pt>
                <c:pt idx="166">
                  <c:v>5.6539999999999999</c:v>
                </c:pt>
                <c:pt idx="167">
                  <c:v>5.6630000000000003</c:v>
                </c:pt>
                <c:pt idx="168">
                  <c:v>5.6619999999999999</c:v>
                </c:pt>
                <c:pt idx="169">
                  <c:v>5.6589999999999998</c:v>
                </c:pt>
                <c:pt idx="170">
                  <c:v>5.399</c:v>
                </c:pt>
                <c:pt idx="171">
                  <c:v>5.6319999999999997</c:v>
                </c:pt>
                <c:pt idx="172">
                  <c:v>5.6219999999999999</c:v>
                </c:pt>
                <c:pt idx="173">
                  <c:v>5.61</c:v>
                </c:pt>
                <c:pt idx="174">
                  <c:v>5.6139999999999999</c:v>
                </c:pt>
                <c:pt idx="175">
                  <c:v>5.62</c:v>
                </c:pt>
                <c:pt idx="176">
                  <c:v>5.617</c:v>
                </c:pt>
                <c:pt idx="177">
                  <c:v>5.5759999999999996</c:v>
                </c:pt>
                <c:pt idx="178">
                  <c:v>5.5330000000000004</c:v>
                </c:pt>
                <c:pt idx="179">
                  <c:v>5.4829999999999997</c:v>
                </c:pt>
                <c:pt idx="180">
                  <c:v>5.4390000000000001</c:v>
                </c:pt>
                <c:pt idx="181">
                  <c:v>5.423</c:v>
                </c:pt>
                <c:pt idx="182">
                  <c:v>5.4109999999999996</c:v>
                </c:pt>
                <c:pt idx="183">
                  <c:v>5.4290000000000003</c:v>
                </c:pt>
                <c:pt idx="184">
                  <c:v>5.4039999999999999</c:v>
                </c:pt>
                <c:pt idx="185">
                  <c:v>5.4169999999999998</c:v>
                </c:pt>
                <c:pt idx="186">
                  <c:v>5.4080000000000004</c:v>
                </c:pt>
                <c:pt idx="187">
                  <c:v>5.39</c:v>
                </c:pt>
                <c:pt idx="188">
                  <c:v>5.3680000000000003</c:v>
                </c:pt>
                <c:pt idx="189">
                  <c:v>5.2839999999999998</c:v>
                </c:pt>
                <c:pt idx="190">
                  <c:v>5.2930000000000001</c:v>
                </c:pt>
                <c:pt idx="191">
                  <c:v>5.2789999999999999</c:v>
                </c:pt>
                <c:pt idx="192">
                  <c:v>5.3029999999999999</c:v>
                </c:pt>
                <c:pt idx="193">
                  <c:v>5.2960000000000003</c:v>
                </c:pt>
                <c:pt idx="194">
                  <c:v>5.1829999999999998</c:v>
                </c:pt>
                <c:pt idx="195">
                  <c:v>5.0069999999999997</c:v>
                </c:pt>
                <c:pt idx="196">
                  <c:v>4.931</c:v>
                </c:pt>
                <c:pt idx="197">
                  <c:v>4.931</c:v>
                </c:pt>
                <c:pt idx="198">
                  <c:v>4.9720000000000004</c:v>
                </c:pt>
                <c:pt idx="199">
                  <c:v>5.1020000000000003</c:v>
                </c:pt>
                <c:pt idx="200">
                  <c:v>5.1740000000000004</c:v>
                </c:pt>
                <c:pt idx="201">
                  <c:v>5.2489999999999997</c:v>
                </c:pt>
                <c:pt idx="202">
                  <c:v>5.32</c:v>
                </c:pt>
                <c:pt idx="203">
                  <c:v>5.3780000000000001</c:v>
                </c:pt>
                <c:pt idx="204">
                  <c:v>5.3979999999999997</c:v>
                </c:pt>
                <c:pt idx="205">
                  <c:v>5.41</c:v>
                </c:pt>
                <c:pt idx="206">
                  <c:v>5.4260000000000002</c:v>
                </c:pt>
                <c:pt idx="207">
                  <c:v>5.4290000000000003</c:v>
                </c:pt>
                <c:pt idx="208">
                  <c:v>5.4379999999999997</c:v>
                </c:pt>
                <c:pt idx="209">
                  <c:v>5.4359999999999999</c:v>
                </c:pt>
                <c:pt idx="210">
                  <c:v>5.4249999999999998</c:v>
                </c:pt>
                <c:pt idx="211">
                  <c:v>5.4329999999999998</c:v>
                </c:pt>
                <c:pt idx="212">
                  <c:v>5.4349999999999996</c:v>
                </c:pt>
                <c:pt idx="213">
                  <c:v>5.4329999999999998</c:v>
                </c:pt>
                <c:pt idx="214">
                  <c:v>5.4349999999999996</c:v>
                </c:pt>
                <c:pt idx="215">
                  <c:v>5.43</c:v>
                </c:pt>
                <c:pt idx="216">
                  <c:v>5.444</c:v>
                </c:pt>
                <c:pt idx="217">
                  <c:v>5.4610000000000003</c:v>
                </c:pt>
                <c:pt idx="218">
                  <c:v>5.48</c:v>
                </c:pt>
                <c:pt idx="219">
                  <c:v>5.4909999999999997</c:v>
                </c:pt>
                <c:pt idx="220">
                  <c:v>5.492</c:v>
                </c:pt>
                <c:pt idx="221">
                  <c:v>5.4960000000000004</c:v>
                </c:pt>
                <c:pt idx="222">
                  <c:v>5.4770000000000003</c:v>
                </c:pt>
                <c:pt idx="223">
                  <c:v>5.4669999999999996</c:v>
                </c:pt>
                <c:pt idx="224">
                  <c:v>5.4470000000000001</c:v>
                </c:pt>
                <c:pt idx="225">
                  <c:v>5.4269999999999996</c:v>
                </c:pt>
                <c:pt idx="226">
                  <c:v>5.4470000000000001</c:v>
                </c:pt>
                <c:pt idx="227">
                  <c:v>5.4669999999999996</c:v>
                </c:pt>
                <c:pt idx="228">
                  <c:v>5.4980000000000002</c:v>
                </c:pt>
                <c:pt idx="229">
                  <c:v>5.5270000000000001</c:v>
                </c:pt>
                <c:pt idx="230">
                  <c:v>5.5279999999999996</c:v>
                </c:pt>
                <c:pt idx="231">
                  <c:v>5.5330000000000004</c:v>
                </c:pt>
                <c:pt idx="232">
                  <c:v>5.5339999999999998</c:v>
                </c:pt>
                <c:pt idx="233">
                  <c:v>5.4889999999999999</c:v>
                </c:pt>
                <c:pt idx="234">
                  <c:v>5.4850000000000003</c:v>
                </c:pt>
                <c:pt idx="235">
                  <c:v>5.4649999999999999</c:v>
                </c:pt>
                <c:pt idx="236">
                  <c:v>5.27</c:v>
                </c:pt>
                <c:pt idx="237">
                  <c:v>5.2919999999999998</c:v>
                </c:pt>
                <c:pt idx="238">
                  <c:v>5.2050000000000001</c:v>
                </c:pt>
                <c:pt idx="239">
                  <c:v>5.1929999999999996</c:v>
                </c:pt>
                <c:pt idx="240">
                  <c:v>5.343</c:v>
                </c:pt>
                <c:pt idx="241">
                  <c:v>5.33</c:v>
                </c:pt>
                <c:pt idx="242">
                  <c:v>5.4</c:v>
                </c:pt>
                <c:pt idx="243">
                  <c:v>5.1349999999999998</c:v>
                </c:pt>
                <c:pt idx="244">
                  <c:v>4.8630000000000004</c:v>
                </c:pt>
                <c:pt idx="245">
                  <c:v>4.6390000000000002</c:v>
                </c:pt>
                <c:pt idx="246">
                  <c:v>4.3689999999999998</c:v>
                </c:pt>
                <c:pt idx="247">
                  <c:v>4.2320000000000002</c:v>
                </c:pt>
                <c:pt idx="248">
                  <c:v>4.141</c:v>
                </c:pt>
                <c:pt idx="249">
                  <c:v>4.0519999999999996</c:v>
                </c:pt>
                <c:pt idx="250">
                  <c:v>3.992</c:v>
                </c:pt>
                <c:pt idx="251">
                  <c:v>4.056</c:v>
                </c:pt>
                <c:pt idx="252">
                  <c:v>4.157</c:v>
                </c:pt>
                <c:pt idx="253">
                  <c:v>4.266</c:v>
                </c:pt>
                <c:pt idx="254">
                  <c:v>4.3840000000000003</c:v>
                </c:pt>
                <c:pt idx="255">
                  <c:v>4.5579999999999998</c:v>
                </c:pt>
                <c:pt idx="256">
                  <c:v>4.7370000000000001</c:v>
                </c:pt>
                <c:pt idx="257">
                  <c:v>4.8250000000000002</c:v>
                </c:pt>
                <c:pt idx="258">
                  <c:v>4.9020000000000001</c:v>
                </c:pt>
                <c:pt idx="259">
                  <c:v>4.9340000000000002</c:v>
                </c:pt>
                <c:pt idx="260">
                  <c:v>4.8949999999999996</c:v>
                </c:pt>
                <c:pt idx="261">
                  <c:v>4.9169999999999998</c:v>
                </c:pt>
                <c:pt idx="262">
                  <c:v>4.9720000000000004</c:v>
                </c:pt>
                <c:pt idx="263">
                  <c:v>5.0289999999999999</c:v>
                </c:pt>
                <c:pt idx="264">
                  <c:v>5.0289999999999999</c:v>
                </c:pt>
                <c:pt idx="265">
                  <c:v>4.9989999999999997</c:v>
                </c:pt>
                <c:pt idx="266">
                  <c:v>4.9720000000000004</c:v>
                </c:pt>
                <c:pt idx="267">
                  <c:v>4.9409999999999998</c:v>
                </c:pt>
                <c:pt idx="268">
                  <c:v>4.9720000000000004</c:v>
                </c:pt>
                <c:pt idx="269">
                  <c:v>5.01</c:v>
                </c:pt>
                <c:pt idx="270">
                  <c:v>5.048</c:v>
                </c:pt>
                <c:pt idx="271">
                  <c:v>5.0549999999999997</c:v>
                </c:pt>
                <c:pt idx="272">
                  <c:v>5.0629999999999997</c:v>
                </c:pt>
                <c:pt idx="273">
                  <c:v>5.0549999999999997</c:v>
                </c:pt>
                <c:pt idx="274">
                  <c:v>5.03</c:v>
                </c:pt>
                <c:pt idx="275">
                  <c:v>5.0549999999999997</c:v>
                </c:pt>
                <c:pt idx="276">
                  <c:v>5.0819999999999999</c:v>
                </c:pt>
                <c:pt idx="277">
                  <c:v>5.1070000000000002</c:v>
                </c:pt>
                <c:pt idx="278">
                  <c:v>5.1260000000000003</c:v>
                </c:pt>
                <c:pt idx="279">
                  <c:v>5.1120000000000001</c:v>
                </c:pt>
                <c:pt idx="280">
                  <c:v>5.1029999999999998</c:v>
                </c:pt>
                <c:pt idx="281">
                  <c:v>5.0949999999999998</c:v>
                </c:pt>
                <c:pt idx="282">
                  <c:v>5.0869999999999997</c:v>
                </c:pt>
                <c:pt idx="283">
                  <c:v>5.1219999999999999</c:v>
                </c:pt>
                <c:pt idx="284">
                  <c:v>5.149</c:v>
                </c:pt>
                <c:pt idx="285">
                  <c:v>5.1669999999999998</c:v>
                </c:pt>
                <c:pt idx="286">
                  <c:v>5.1749999999999998</c:v>
                </c:pt>
                <c:pt idx="287">
                  <c:v>5.1909999999999998</c:v>
                </c:pt>
                <c:pt idx="288">
                  <c:v>5.2080000000000002</c:v>
                </c:pt>
                <c:pt idx="289">
                  <c:v>5.2030000000000003</c:v>
                </c:pt>
                <c:pt idx="290">
                  <c:v>5.1550000000000002</c:v>
                </c:pt>
                <c:pt idx="291">
                  <c:v>5.1230000000000002</c:v>
                </c:pt>
                <c:pt idx="292">
                  <c:v>5.0940000000000003</c:v>
                </c:pt>
                <c:pt idx="293">
                  <c:v>5.08</c:v>
                </c:pt>
                <c:pt idx="294">
                  <c:v>5.12</c:v>
                </c:pt>
                <c:pt idx="295">
                  <c:v>5.109</c:v>
                </c:pt>
                <c:pt idx="296">
                  <c:v>5.0910000000000002</c:v>
                </c:pt>
                <c:pt idx="297">
                  <c:v>5.0960000000000001</c:v>
                </c:pt>
                <c:pt idx="298">
                  <c:v>5.0979999999999999</c:v>
                </c:pt>
                <c:pt idx="299">
                  <c:v>5.1109999999999998</c:v>
                </c:pt>
                <c:pt idx="300">
                  <c:v>5.1550000000000002</c:v>
                </c:pt>
                <c:pt idx="301">
                  <c:v>5.1609999999999996</c:v>
                </c:pt>
                <c:pt idx="302">
                  <c:v>5.1890000000000001</c:v>
                </c:pt>
                <c:pt idx="303">
                  <c:v>5.2279999999999998</c:v>
                </c:pt>
                <c:pt idx="304">
                  <c:v>5.2469999999999999</c:v>
                </c:pt>
                <c:pt idx="305">
                  <c:v>5.2960000000000003</c:v>
                </c:pt>
                <c:pt idx="306">
                  <c:v>5.3079999999999998</c:v>
                </c:pt>
                <c:pt idx="307">
                  <c:v>5.2389999999999999</c:v>
                </c:pt>
                <c:pt idx="308">
                  <c:v>5.2480000000000002</c:v>
                </c:pt>
                <c:pt idx="309">
                  <c:v>5.2560000000000002</c:v>
                </c:pt>
                <c:pt idx="310">
                  <c:v>5.2759999999999998</c:v>
                </c:pt>
                <c:pt idx="311">
                  <c:v>5.359</c:v>
                </c:pt>
                <c:pt idx="312">
                  <c:v>5.359</c:v>
                </c:pt>
                <c:pt idx="313">
                  <c:v>5.3620000000000001</c:v>
                </c:pt>
                <c:pt idx="314">
                  <c:v>5.3540000000000001</c:v>
                </c:pt>
                <c:pt idx="315">
                  <c:v>5.3239999999999998</c:v>
                </c:pt>
                <c:pt idx="316">
                  <c:v>5.2880000000000003</c:v>
                </c:pt>
                <c:pt idx="317">
                  <c:v>5.266</c:v>
                </c:pt>
                <c:pt idx="318">
                  <c:v>5.266</c:v>
                </c:pt>
                <c:pt idx="319">
                  <c:v>5.2869999999999999</c:v>
                </c:pt>
                <c:pt idx="320">
                  <c:v>5.3019999999999996</c:v>
                </c:pt>
                <c:pt idx="321">
                  <c:v>5.298</c:v>
                </c:pt>
                <c:pt idx="322">
                  <c:v>5.2729999999999997</c:v>
                </c:pt>
                <c:pt idx="323">
                  <c:v>5.2510000000000003</c:v>
                </c:pt>
                <c:pt idx="324">
                  <c:v>5.2350000000000003</c:v>
                </c:pt>
                <c:pt idx="325">
                  <c:v>5.2290000000000001</c:v>
                </c:pt>
                <c:pt idx="326">
                  <c:v>5.2190000000000003</c:v>
                </c:pt>
                <c:pt idx="327">
                  <c:v>5.1909999999999998</c:v>
                </c:pt>
                <c:pt idx="328">
                  <c:v>5.1689999999999996</c:v>
                </c:pt>
                <c:pt idx="329">
                  <c:v>5.13</c:v>
                </c:pt>
                <c:pt idx="330">
                  <c:v>5.1180000000000003</c:v>
                </c:pt>
                <c:pt idx="331">
                  <c:v>5.1369999999999996</c:v>
                </c:pt>
                <c:pt idx="332">
                  <c:v>5.157</c:v>
                </c:pt>
                <c:pt idx="333">
                  <c:v>5.1719999999999997</c:v>
                </c:pt>
                <c:pt idx="334">
                  <c:v>5.1840000000000002</c:v>
                </c:pt>
                <c:pt idx="335">
                  <c:v>5.1760000000000002</c:v>
                </c:pt>
                <c:pt idx="336">
                  <c:v>5.1479999999999997</c:v>
                </c:pt>
                <c:pt idx="337">
                  <c:v>5.1379999999999999</c:v>
                </c:pt>
                <c:pt idx="338">
                  <c:v>5.1230000000000002</c:v>
                </c:pt>
                <c:pt idx="339">
                  <c:v>5.13</c:v>
                </c:pt>
                <c:pt idx="340">
                  <c:v>5.157</c:v>
                </c:pt>
                <c:pt idx="341">
                  <c:v>5.1760000000000002</c:v>
                </c:pt>
                <c:pt idx="342">
                  <c:v>5.1970000000000001</c:v>
                </c:pt>
                <c:pt idx="343">
                  <c:v>5.1829999999999998</c:v>
                </c:pt>
                <c:pt idx="344">
                  <c:v>5.181</c:v>
                </c:pt>
                <c:pt idx="345">
                  <c:v>5.165</c:v>
                </c:pt>
                <c:pt idx="346">
                  <c:v>5.1539999999999999</c:v>
                </c:pt>
                <c:pt idx="347">
                  <c:v>5.1230000000000002</c:v>
                </c:pt>
                <c:pt idx="348">
                  <c:v>5.1079999999999997</c:v>
                </c:pt>
                <c:pt idx="349">
                  <c:v>5.0880000000000001</c:v>
                </c:pt>
                <c:pt idx="350">
                  <c:v>5.0540000000000003</c:v>
                </c:pt>
                <c:pt idx="351">
                  <c:v>5.0650000000000004</c:v>
                </c:pt>
                <c:pt idx="352">
                  <c:v>5.0469999999999997</c:v>
                </c:pt>
                <c:pt idx="353">
                  <c:v>5.0629999999999997</c:v>
                </c:pt>
                <c:pt idx="354">
                  <c:v>5.0869999999999997</c:v>
                </c:pt>
                <c:pt idx="355">
                  <c:v>5.0990000000000002</c:v>
                </c:pt>
                <c:pt idx="356">
                  <c:v>5.1159999999999997</c:v>
                </c:pt>
                <c:pt idx="357">
                  <c:v>5.1239999999999997</c:v>
                </c:pt>
                <c:pt idx="358">
                  <c:v>5.0789999999999997</c:v>
                </c:pt>
                <c:pt idx="359">
                  <c:v>5.08</c:v>
                </c:pt>
                <c:pt idx="360">
                  <c:v>5.0819999999999999</c:v>
                </c:pt>
                <c:pt idx="361">
                  <c:v>5.077</c:v>
                </c:pt>
                <c:pt idx="362">
                  <c:v>5.1189999999999998</c:v>
                </c:pt>
                <c:pt idx="363">
                  <c:v>5.1189999999999998</c:v>
                </c:pt>
                <c:pt idx="364">
                  <c:v>5.1059999999999999</c:v>
                </c:pt>
                <c:pt idx="365">
                  <c:v>5.0890000000000004</c:v>
                </c:pt>
                <c:pt idx="366">
                  <c:v>5.0650000000000004</c:v>
                </c:pt>
                <c:pt idx="367">
                  <c:v>5.0460000000000003</c:v>
                </c:pt>
                <c:pt idx="368">
                  <c:v>5.0259999999999998</c:v>
                </c:pt>
                <c:pt idx="369">
                  <c:v>5.0170000000000003</c:v>
                </c:pt>
                <c:pt idx="370">
                  <c:v>5.024</c:v>
                </c:pt>
                <c:pt idx="371">
                  <c:v>5.0220000000000002</c:v>
                </c:pt>
                <c:pt idx="372">
                  <c:v>5.0339999999999998</c:v>
                </c:pt>
                <c:pt idx="373">
                  <c:v>5.0430000000000001</c:v>
                </c:pt>
                <c:pt idx="374">
                  <c:v>5.0570000000000004</c:v>
                </c:pt>
                <c:pt idx="375">
                  <c:v>5.0739999999999998</c:v>
                </c:pt>
                <c:pt idx="376">
                  <c:v>5.0880000000000001</c:v>
                </c:pt>
                <c:pt idx="377">
                  <c:v>5.0979999999999999</c:v>
                </c:pt>
                <c:pt idx="378">
                  <c:v>5.0970000000000004</c:v>
                </c:pt>
                <c:pt idx="379">
                  <c:v>5.0960000000000001</c:v>
                </c:pt>
                <c:pt idx="380">
                  <c:v>5.0949999999999998</c:v>
                </c:pt>
                <c:pt idx="381">
                  <c:v>5.0979999999999999</c:v>
                </c:pt>
                <c:pt idx="382">
                  <c:v>5.0990000000000002</c:v>
                </c:pt>
                <c:pt idx="383">
                  <c:v>5.1070000000000002</c:v>
                </c:pt>
                <c:pt idx="384">
                  <c:v>5.093</c:v>
                </c:pt>
                <c:pt idx="385">
                  <c:v>5.0999999999999996</c:v>
                </c:pt>
                <c:pt idx="386">
                  <c:v>5.1100000000000003</c:v>
                </c:pt>
                <c:pt idx="387">
                  <c:v>5.1070000000000002</c:v>
                </c:pt>
                <c:pt idx="388">
                  <c:v>5.1319999999999997</c:v>
                </c:pt>
                <c:pt idx="389">
                  <c:v>5.13</c:v>
                </c:pt>
                <c:pt idx="390">
                  <c:v>5.1260000000000003</c:v>
                </c:pt>
                <c:pt idx="391">
                  <c:v>5.0869999999999997</c:v>
                </c:pt>
                <c:pt idx="392">
                  <c:v>5.0860000000000003</c:v>
                </c:pt>
                <c:pt idx="393">
                  <c:v>5.0970000000000004</c:v>
                </c:pt>
                <c:pt idx="394">
                  <c:v>5.1059999999999999</c:v>
                </c:pt>
                <c:pt idx="395">
                  <c:v>5.1589999999999998</c:v>
                </c:pt>
                <c:pt idx="396">
                  <c:v>5.1589999999999998</c:v>
                </c:pt>
                <c:pt idx="397">
                  <c:v>5.1369999999999996</c:v>
                </c:pt>
                <c:pt idx="398">
                  <c:v>5.0739999999999998</c:v>
                </c:pt>
                <c:pt idx="399">
                  <c:v>5.0549999999999997</c:v>
                </c:pt>
                <c:pt idx="400">
                  <c:v>4.7910000000000004</c:v>
                </c:pt>
                <c:pt idx="401">
                  <c:v>4.5190000000000001</c:v>
                </c:pt>
                <c:pt idx="402">
                  <c:v>4.2750000000000004</c:v>
                </c:pt>
                <c:pt idx="403">
                  <c:v>3.9609999999999999</c:v>
                </c:pt>
                <c:pt idx="404">
                  <c:v>4.0449999999999999</c:v>
                </c:pt>
                <c:pt idx="405">
                  <c:v>4.1909999999999998</c:v>
                </c:pt>
                <c:pt idx="406">
                  <c:v>4.3659999999999997</c:v>
                </c:pt>
                <c:pt idx="407">
                  <c:v>4.5750000000000002</c:v>
                </c:pt>
                <c:pt idx="408">
                  <c:v>4.6630000000000003</c:v>
                </c:pt>
                <c:pt idx="409">
                  <c:v>4.742</c:v>
                </c:pt>
                <c:pt idx="410">
                  <c:v>4.82</c:v>
                </c:pt>
                <c:pt idx="411">
                  <c:v>4.9029999999999996</c:v>
                </c:pt>
                <c:pt idx="412">
                  <c:v>4.9880000000000004</c:v>
                </c:pt>
                <c:pt idx="413">
                  <c:v>5.0549999999999997</c:v>
                </c:pt>
                <c:pt idx="414">
                  <c:v>5.0609999999999999</c:v>
                </c:pt>
                <c:pt idx="415">
                  <c:v>5.0519999999999996</c:v>
                </c:pt>
                <c:pt idx="416">
                  <c:v>5.0179999999999998</c:v>
                </c:pt>
                <c:pt idx="417">
                  <c:v>4.9630000000000001</c:v>
                </c:pt>
                <c:pt idx="418">
                  <c:v>4.9509999999999996</c:v>
                </c:pt>
                <c:pt idx="419">
                  <c:v>4.9710000000000001</c:v>
                </c:pt>
                <c:pt idx="420">
                  <c:v>4.9870000000000001</c:v>
                </c:pt>
                <c:pt idx="421">
                  <c:v>5.0620000000000003</c:v>
                </c:pt>
                <c:pt idx="422">
                  <c:v>5.165</c:v>
                </c:pt>
                <c:pt idx="423">
                  <c:v>5.2329999999999997</c:v>
                </c:pt>
                <c:pt idx="424">
                  <c:v>5.2960000000000003</c:v>
                </c:pt>
                <c:pt idx="425">
                  <c:v>5.3310000000000004</c:v>
                </c:pt>
                <c:pt idx="426">
                  <c:v>5.3490000000000002</c:v>
                </c:pt>
                <c:pt idx="427">
                  <c:v>5.3719999999999999</c:v>
                </c:pt>
                <c:pt idx="428">
                  <c:v>5.4050000000000002</c:v>
                </c:pt>
                <c:pt idx="429">
                  <c:v>5.4320000000000004</c:v>
                </c:pt>
                <c:pt idx="430">
                  <c:v>5.4489999999999998</c:v>
                </c:pt>
                <c:pt idx="431">
                  <c:v>5.4660000000000002</c:v>
                </c:pt>
                <c:pt idx="432">
                  <c:v>5.4630000000000001</c:v>
                </c:pt>
                <c:pt idx="433">
                  <c:v>5.41</c:v>
                </c:pt>
                <c:pt idx="434">
                  <c:v>5.3630000000000004</c:v>
                </c:pt>
                <c:pt idx="435">
                  <c:v>5.319</c:v>
                </c:pt>
                <c:pt idx="436">
                  <c:v>5.3019999999999996</c:v>
                </c:pt>
                <c:pt idx="437">
                  <c:v>5.3259999999999996</c:v>
                </c:pt>
                <c:pt idx="438">
                  <c:v>5.3449999999999998</c:v>
                </c:pt>
                <c:pt idx="439">
                  <c:v>5.3579999999999997</c:v>
                </c:pt>
                <c:pt idx="440">
                  <c:v>5.3380000000000001</c:v>
                </c:pt>
                <c:pt idx="441">
                  <c:v>5.3120000000000003</c:v>
                </c:pt>
                <c:pt idx="442">
                  <c:v>5.2629999999999999</c:v>
                </c:pt>
                <c:pt idx="443">
                  <c:v>5.2160000000000002</c:v>
                </c:pt>
                <c:pt idx="444">
                  <c:v>5.1909999999999998</c:v>
                </c:pt>
                <c:pt idx="445">
                  <c:v>5.17</c:v>
                </c:pt>
                <c:pt idx="446">
                  <c:v>5.1559999999999997</c:v>
                </c:pt>
                <c:pt idx="447">
                  <c:v>5.1749999999999998</c:v>
                </c:pt>
                <c:pt idx="448">
                  <c:v>5.1749999999999998</c:v>
                </c:pt>
                <c:pt idx="449">
                  <c:v>5.1740000000000004</c:v>
                </c:pt>
                <c:pt idx="450">
                  <c:v>5.19</c:v>
                </c:pt>
                <c:pt idx="451">
                  <c:v>5.19</c:v>
                </c:pt>
                <c:pt idx="452">
                  <c:v>5.2130000000000001</c:v>
                </c:pt>
                <c:pt idx="453">
                  <c:v>5.2469999999999999</c:v>
                </c:pt>
                <c:pt idx="454">
                  <c:v>5.2789999999999999</c:v>
                </c:pt>
                <c:pt idx="455">
                  <c:v>5.3109999999999999</c:v>
                </c:pt>
                <c:pt idx="456">
                  <c:v>5.335</c:v>
                </c:pt>
                <c:pt idx="457">
                  <c:v>5.3529999999999998</c:v>
                </c:pt>
                <c:pt idx="458">
                  <c:v>5.3710000000000004</c:v>
                </c:pt>
                <c:pt idx="459">
                  <c:v>5.3659999999999997</c:v>
                </c:pt>
                <c:pt idx="460">
                  <c:v>5.3739999999999997</c:v>
                </c:pt>
                <c:pt idx="461">
                  <c:v>5.4059999999999997</c:v>
                </c:pt>
                <c:pt idx="462">
                  <c:v>5.3929999999999998</c:v>
                </c:pt>
                <c:pt idx="463">
                  <c:v>5.4119999999999999</c:v>
                </c:pt>
                <c:pt idx="464">
                  <c:v>5.4539999999999997</c:v>
                </c:pt>
                <c:pt idx="465">
                  <c:v>5.4619999999999997</c:v>
                </c:pt>
                <c:pt idx="466">
                  <c:v>5.5140000000000002</c:v>
                </c:pt>
                <c:pt idx="467">
                  <c:v>5.5369999999999999</c:v>
                </c:pt>
                <c:pt idx="468">
                  <c:v>5.5250000000000004</c:v>
                </c:pt>
                <c:pt idx="469">
                  <c:v>5.5170000000000003</c:v>
                </c:pt>
                <c:pt idx="470">
                  <c:v>5.51</c:v>
                </c:pt>
                <c:pt idx="471">
                  <c:v>5.48</c:v>
                </c:pt>
                <c:pt idx="472">
                  <c:v>5.4569999999999999</c:v>
                </c:pt>
                <c:pt idx="473">
                  <c:v>5.431</c:v>
                </c:pt>
                <c:pt idx="474">
                  <c:v>5.4260000000000002</c:v>
                </c:pt>
                <c:pt idx="475">
                  <c:v>5.4450000000000003</c:v>
                </c:pt>
                <c:pt idx="476">
                  <c:v>5.4660000000000002</c:v>
                </c:pt>
                <c:pt idx="477">
                  <c:v>5.4930000000000003</c:v>
                </c:pt>
                <c:pt idx="478">
                  <c:v>5.5060000000000002</c:v>
                </c:pt>
                <c:pt idx="479">
                  <c:v>5.5209999999999999</c:v>
                </c:pt>
                <c:pt idx="480">
                  <c:v>5.5279999999999996</c:v>
                </c:pt>
                <c:pt idx="481">
                  <c:v>5.5229999999999997</c:v>
                </c:pt>
                <c:pt idx="482">
                  <c:v>5.51</c:v>
                </c:pt>
                <c:pt idx="483">
                  <c:v>5.4930000000000003</c:v>
                </c:pt>
                <c:pt idx="484">
                  <c:v>5.476</c:v>
                </c:pt>
                <c:pt idx="485">
                  <c:v>5.476</c:v>
                </c:pt>
                <c:pt idx="486">
                  <c:v>5.4880000000000004</c:v>
                </c:pt>
                <c:pt idx="487">
                  <c:v>5.5019999999999998</c:v>
                </c:pt>
                <c:pt idx="488">
                  <c:v>5.5149999999999997</c:v>
                </c:pt>
                <c:pt idx="489">
                  <c:v>5.5279999999999996</c:v>
                </c:pt>
                <c:pt idx="490">
                  <c:v>5.4770000000000003</c:v>
                </c:pt>
                <c:pt idx="491">
                  <c:v>5.4550000000000001</c:v>
                </c:pt>
                <c:pt idx="492">
                  <c:v>5.452</c:v>
                </c:pt>
                <c:pt idx="493">
                  <c:v>5.4420000000000002</c:v>
                </c:pt>
                <c:pt idx="494">
                  <c:v>5.4269999999999996</c:v>
                </c:pt>
                <c:pt idx="495">
                  <c:v>5.4189999999999996</c:v>
                </c:pt>
                <c:pt idx="496">
                  <c:v>5.3810000000000002</c:v>
                </c:pt>
                <c:pt idx="497">
                  <c:v>5.3710000000000004</c:v>
                </c:pt>
                <c:pt idx="498">
                  <c:v>5.4279999999999999</c:v>
                </c:pt>
                <c:pt idx="499">
                  <c:v>5.4349999999999996</c:v>
                </c:pt>
                <c:pt idx="500">
                  <c:v>5.4059999999999997</c:v>
                </c:pt>
                <c:pt idx="501">
                  <c:v>5.3789999999999996</c:v>
                </c:pt>
                <c:pt idx="502">
                  <c:v>5.3860000000000001</c:v>
                </c:pt>
                <c:pt idx="503">
                  <c:v>5.4260000000000002</c:v>
                </c:pt>
                <c:pt idx="504">
                  <c:v>5.5170000000000003</c:v>
                </c:pt>
                <c:pt idx="505">
                  <c:v>5.5720000000000001</c:v>
                </c:pt>
                <c:pt idx="506">
                  <c:v>5.5839999999999996</c:v>
                </c:pt>
                <c:pt idx="507">
                  <c:v>5.5739999999999998</c:v>
                </c:pt>
                <c:pt idx="508">
                  <c:v>5.5510000000000002</c:v>
                </c:pt>
                <c:pt idx="509">
                  <c:v>5.54</c:v>
                </c:pt>
                <c:pt idx="510">
                  <c:v>5.5350000000000001</c:v>
                </c:pt>
                <c:pt idx="511">
                  <c:v>5.53</c:v>
                </c:pt>
                <c:pt idx="512">
                  <c:v>5.5490000000000004</c:v>
                </c:pt>
                <c:pt idx="513">
                  <c:v>5.5659999999999998</c:v>
                </c:pt>
                <c:pt idx="514">
                  <c:v>5.5819999999999999</c:v>
                </c:pt>
                <c:pt idx="515">
                  <c:v>5.5919999999999996</c:v>
                </c:pt>
                <c:pt idx="516">
                  <c:v>5.5819999999999999</c:v>
                </c:pt>
                <c:pt idx="517">
                  <c:v>5.5789999999999997</c:v>
                </c:pt>
                <c:pt idx="518">
                  <c:v>5.5810000000000004</c:v>
                </c:pt>
                <c:pt idx="519">
                  <c:v>5.585</c:v>
                </c:pt>
                <c:pt idx="520">
                  <c:v>5.59</c:v>
                </c:pt>
                <c:pt idx="521">
                  <c:v>5.5940000000000003</c:v>
                </c:pt>
                <c:pt idx="522">
                  <c:v>5.5869999999999997</c:v>
                </c:pt>
                <c:pt idx="523">
                  <c:v>5.4880000000000004</c:v>
                </c:pt>
                <c:pt idx="524">
                  <c:v>5.4249999999999998</c:v>
                </c:pt>
                <c:pt idx="525">
                  <c:v>5.4169999999999998</c:v>
                </c:pt>
                <c:pt idx="526">
                  <c:v>5.423</c:v>
                </c:pt>
                <c:pt idx="527">
                  <c:v>5.524</c:v>
                </c:pt>
                <c:pt idx="528">
                  <c:v>5.5949999999999998</c:v>
                </c:pt>
                <c:pt idx="529">
                  <c:v>5.601</c:v>
                </c:pt>
                <c:pt idx="530">
                  <c:v>5.6</c:v>
                </c:pt>
                <c:pt idx="531">
                  <c:v>5.5949999999999998</c:v>
                </c:pt>
                <c:pt idx="532">
                  <c:v>5.5860000000000003</c:v>
                </c:pt>
                <c:pt idx="533">
                  <c:v>5.5810000000000004</c:v>
                </c:pt>
                <c:pt idx="534">
                  <c:v>5.5919999999999996</c:v>
                </c:pt>
                <c:pt idx="535">
                  <c:v>5.6029999999999998</c:v>
                </c:pt>
                <c:pt idx="536">
                  <c:v>5.617</c:v>
                </c:pt>
                <c:pt idx="537">
                  <c:v>5.6269999999999998</c:v>
                </c:pt>
                <c:pt idx="538">
                  <c:v>5.6230000000000002</c:v>
                </c:pt>
                <c:pt idx="539">
                  <c:v>5.617</c:v>
                </c:pt>
                <c:pt idx="540">
                  <c:v>5.6150000000000002</c:v>
                </c:pt>
                <c:pt idx="541">
                  <c:v>5.6079999999999997</c:v>
                </c:pt>
                <c:pt idx="542">
                  <c:v>5.6050000000000004</c:v>
                </c:pt>
                <c:pt idx="543">
                  <c:v>5.6109999999999998</c:v>
                </c:pt>
                <c:pt idx="544">
                  <c:v>5.617</c:v>
                </c:pt>
                <c:pt idx="545">
                  <c:v>5.6340000000000003</c:v>
                </c:pt>
                <c:pt idx="546">
                  <c:v>5.63</c:v>
                </c:pt>
                <c:pt idx="547">
                  <c:v>5.6020000000000003</c:v>
                </c:pt>
                <c:pt idx="548">
                  <c:v>5.585</c:v>
                </c:pt>
                <c:pt idx="549">
                  <c:v>5.5709999999999997</c:v>
                </c:pt>
                <c:pt idx="550">
                  <c:v>5.5170000000000003</c:v>
                </c:pt>
                <c:pt idx="551">
                  <c:v>5.5170000000000003</c:v>
                </c:pt>
                <c:pt idx="552">
                  <c:v>5.5049999999999999</c:v>
                </c:pt>
                <c:pt idx="553">
                  <c:v>5.4980000000000002</c:v>
                </c:pt>
                <c:pt idx="554">
                  <c:v>5.5510000000000002</c:v>
                </c:pt>
                <c:pt idx="555">
                  <c:v>5.57</c:v>
                </c:pt>
                <c:pt idx="556">
                  <c:v>5.5979999999999999</c:v>
                </c:pt>
                <c:pt idx="557">
                  <c:v>5.4790000000000001</c:v>
                </c:pt>
                <c:pt idx="558">
                  <c:v>5.5179999999999998</c:v>
                </c:pt>
                <c:pt idx="559">
                  <c:v>5.5570000000000004</c:v>
                </c:pt>
                <c:pt idx="560">
                  <c:v>5.5970000000000004</c:v>
                </c:pt>
                <c:pt idx="561">
                  <c:v>5.7949999999999999</c:v>
                </c:pt>
                <c:pt idx="562">
                  <c:v>5.8310000000000004</c:v>
                </c:pt>
                <c:pt idx="563">
                  <c:v>5.8609999999999998</c:v>
                </c:pt>
                <c:pt idx="564">
                  <c:v>5.8659999999999997</c:v>
                </c:pt>
                <c:pt idx="565">
                  <c:v>5.8579999999999997</c:v>
                </c:pt>
                <c:pt idx="566">
                  <c:v>5.859</c:v>
                </c:pt>
                <c:pt idx="567">
                  <c:v>5.8609999999999998</c:v>
                </c:pt>
                <c:pt idx="568">
                  <c:v>5.8730000000000002</c:v>
                </c:pt>
                <c:pt idx="569">
                  <c:v>5.8769999999999998</c:v>
                </c:pt>
                <c:pt idx="570">
                  <c:v>5.8689999999999998</c:v>
                </c:pt>
                <c:pt idx="571">
                  <c:v>5.8620000000000001</c:v>
                </c:pt>
                <c:pt idx="572">
                  <c:v>5.8579999999999997</c:v>
                </c:pt>
                <c:pt idx="573">
                  <c:v>5.8550000000000004</c:v>
                </c:pt>
                <c:pt idx="574">
                  <c:v>5.851</c:v>
                </c:pt>
                <c:pt idx="575">
                  <c:v>5.8170000000000002</c:v>
                </c:pt>
                <c:pt idx="576">
                  <c:v>5.7859999999999996</c:v>
                </c:pt>
                <c:pt idx="577">
                  <c:v>5.7530000000000001</c:v>
                </c:pt>
                <c:pt idx="578">
                  <c:v>5.7329999999999997</c:v>
                </c:pt>
                <c:pt idx="579">
                  <c:v>5.7560000000000002</c:v>
                </c:pt>
                <c:pt idx="580">
                  <c:v>5.78</c:v>
                </c:pt>
                <c:pt idx="581">
                  <c:v>5.8029999999999999</c:v>
                </c:pt>
                <c:pt idx="582">
                  <c:v>5.8140000000000001</c:v>
                </c:pt>
                <c:pt idx="583">
                  <c:v>5.8170000000000002</c:v>
                </c:pt>
                <c:pt idx="584">
                  <c:v>5.819</c:v>
                </c:pt>
                <c:pt idx="585">
                  <c:v>5.8209999999999997</c:v>
                </c:pt>
                <c:pt idx="586">
                  <c:v>5.8819999999999997</c:v>
                </c:pt>
                <c:pt idx="587">
                  <c:v>5.9340000000000002</c:v>
                </c:pt>
                <c:pt idx="588">
                  <c:v>5.9880000000000004</c:v>
                </c:pt>
                <c:pt idx="589">
                  <c:v>6.0609999999999999</c:v>
                </c:pt>
                <c:pt idx="590">
                  <c:v>6.0789999999999997</c:v>
                </c:pt>
                <c:pt idx="591">
                  <c:v>6.1029999999999998</c:v>
                </c:pt>
                <c:pt idx="592">
                  <c:v>6.13</c:v>
                </c:pt>
                <c:pt idx="593">
                  <c:v>6.1609999999999996</c:v>
                </c:pt>
                <c:pt idx="594">
                  <c:v>6.1879999999999997</c:v>
                </c:pt>
                <c:pt idx="595">
                  <c:v>6.2149999999999999</c:v>
                </c:pt>
                <c:pt idx="596">
                  <c:v>6.2370000000000001</c:v>
                </c:pt>
                <c:pt idx="597">
                  <c:v>6.2649999999999997</c:v>
                </c:pt>
                <c:pt idx="598">
                  <c:v>6.2729999999999997</c:v>
                </c:pt>
                <c:pt idx="599">
                  <c:v>6.2350000000000003</c:v>
                </c:pt>
                <c:pt idx="600">
                  <c:v>6.2380000000000004</c:v>
                </c:pt>
                <c:pt idx="601">
                  <c:v>6.2110000000000003</c:v>
                </c:pt>
                <c:pt idx="602">
                  <c:v>6.2380000000000004</c:v>
                </c:pt>
                <c:pt idx="603">
                  <c:v>6.2949999999999999</c:v>
                </c:pt>
                <c:pt idx="604">
                  <c:v>6.2869999999999999</c:v>
                </c:pt>
                <c:pt idx="605">
                  <c:v>6.2709999999999999</c:v>
                </c:pt>
                <c:pt idx="606">
                  <c:v>6.2409999999999997</c:v>
                </c:pt>
                <c:pt idx="607">
                  <c:v>6.226</c:v>
                </c:pt>
                <c:pt idx="608">
                  <c:v>6.0430000000000001</c:v>
                </c:pt>
                <c:pt idx="609">
                  <c:v>5.8789999999999996</c:v>
                </c:pt>
                <c:pt idx="610">
                  <c:v>5.8869999999999996</c:v>
                </c:pt>
                <c:pt idx="611">
                  <c:v>5.95</c:v>
                </c:pt>
                <c:pt idx="612">
                  <c:v>6.2080000000000002</c:v>
                </c:pt>
                <c:pt idx="613">
                  <c:v>6.476</c:v>
                </c:pt>
                <c:pt idx="614">
                  <c:v>6.5579999999999998</c:v>
                </c:pt>
                <c:pt idx="615">
                  <c:v>6.5839999999999996</c:v>
                </c:pt>
                <c:pt idx="616">
                  <c:v>6.6210000000000004</c:v>
                </c:pt>
                <c:pt idx="617">
                  <c:v>6.641</c:v>
                </c:pt>
                <c:pt idx="618">
                  <c:v>6.6660000000000004</c:v>
                </c:pt>
                <c:pt idx="619">
                  <c:v>6.6909999999999998</c:v>
                </c:pt>
                <c:pt idx="620">
                  <c:v>6.7290000000000001</c:v>
                </c:pt>
                <c:pt idx="621">
                  <c:v>6.7640000000000002</c:v>
                </c:pt>
                <c:pt idx="622">
                  <c:v>6.7990000000000004</c:v>
                </c:pt>
                <c:pt idx="623">
                  <c:v>6.8380000000000001</c:v>
                </c:pt>
                <c:pt idx="624">
                  <c:v>6.8789999999999996</c:v>
                </c:pt>
                <c:pt idx="625">
                  <c:v>6.9210000000000003</c:v>
                </c:pt>
                <c:pt idx="626">
                  <c:v>6.9589999999999996</c:v>
                </c:pt>
                <c:pt idx="627">
                  <c:v>7.0030000000000001</c:v>
                </c:pt>
                <c:pt idx="628">
                  <c:v>7.0039999999999996</c:v>
                </c:pt>
                <c:pt idx="629">
                  <c:v>7.0060000000000002</c:v>
                </c:pt>
                <c:pt idx="630">
                  <c:v>7.0049999999999999</c:v>
                </c:pt>
                <c:pt idx="631">
                  <c:v>7.0110000000000001</c:v>
                </c:pt>
                <c:pt idx="632">
                  <c:v>7.0430000000000001</c:v>
                </c:pt>
                <c:pt idx="633">
                  <c:v>7.069</c:v>
                </c:pt>
                <c:pt idx="634">
                  <c:v>7.093</c:v>
                </c:pt>
                <c:pt idx="635">
                  <c:v>7.117</c:v>
                </c:pt>
                <c:pt idx="636">
                  <c:v>7.125</c:v>
                </c:pt>
                <c:pt idx="637">
                  <c:v>7.1379999999999999</c:v>
                </c:pt>
                <c:pt idx="638">
                  <c:v>7.1529999999999996</c:v>
                </c:pt>
                <c:pt idx="639">
                  <c:v>7.1580000000000004</c:v>
                </c:pt>
                <c:pt idx="640">
                  <c:v>7.173</c:v>
                </c:pt>
                <c:pt idx="641">
                  <c:v>7.2169999999999996</c:v>
                </c:pt>
                <c:pt idx="642">
                  <c:v>7.2569999999999997</c:v>
                </c:pt>
                <c:pt idx="643">
                  <c:v>7.3040000000000003</c:v>
                </c:pt>
                <c:pt idx="644">
                  <c:v>7.3319999999999999</c:v>
                </c:pt>
                <c:pt idx="645">
                  <c:v>7.3150000000000004</c:v>
                </c:pt>
                <c:pt idx="646">
                  <c:v>7.31</c:v>
                </c:pt>
                <c:pt idx="647">
                  <c:v>7.2930000000000001</c:v>
                </c:pt>
                <c:pt idx="648">
                  <c:v>7.2690000000000001</c:v>
                </c:pt>
                <c:pt idx="649">
                  <c:v>7.2359999999999998</c:v>
                </c:pt>
                <c:pt idx="650">
                  <c:v>7.2290000000000001</c:v>
                </c:pt>
                <c:pt idx="651">
                  <c:v>7.22</c:v>
                </c:pt>
                <c:pt idx="652">
                  <c:v>7.2649999999999997</c:v>
                </c:pt>
                <c:pt idx="653">
                  <c:v>7.3550000000000004</c:v>
                </c:pt>
                <c:pt idx="654">
                  <c:v>7.4279999999999999</c:v>
                </c:pt>
                <c:pt idx="655">
                  <c:v>7.4969999999999999</c:v>
                </c:pt>
                <c:pt idx="656">
                  <c:v>7.5369999999999999</c:v>
                </c:pt>
                <c:pt idx="657">
                  <c:v>7.5570000000000004</c:v>
                </c:pt>
                <c:pt idx="658">
                  <c:v>7.548</c:v>
                </c:pt>
                <c:pt idx="659">
                  <c:v>7.5650000000000004</c:v>
                </c:pt>
                <c:pt idx="660">
                  <c:v>7.58</c:v>
                </c:pt>
                <c:pt idx="661">
                  <c:v>7.6230000000000002</c:v>
                </c:pt>
                <c:pt idx="662">
                  <c:v>7.7009999999999996</c:v>
                </c:pt>
                <c:pt idx="663">
                  <c:v>7.7430000000000003</c:v>
                </c:pt>
                <c:pt idx="664">
                  <c:v>7.7830000000000004</c:v>
                </c:pt>
                <c:pt idx="665">
                  <c:v>7.7990000000000004</c:v>
                </c:pt>
                <c:pt idx="666">
                  <c:v>7.7</c:v>
                </c:pt>
                <c:pt idx="667">
                  <c:v>7.7290000000000001</c:v>
                </c:pt>
                <c:pt idx="668">
                  <c:v>7.7469999999999999</c:v>
                </c:pt>
                <c:pt idx="669">
                  <c:v>7.7590000000000003</c:v>
                </c:pt>
                <c:pt idx="670">
                  <c:v>7.8970000000000002</c:v>
                </c:pt>
                <c:pt idx="671">
                  <c:v>7.9169999999999998</c:v>
                </c:pt>
                <c:pt idx="672">
                  <c:v>7.9580000000000002</c:v>
                </c:pt>
                <c:pt idx="673">
                  <c:v>7.9960000000000004</c:v>
                </c:pt>
                <c:pt idx="674">
                  <c:v>8.02</c:v>
                </c:pt>
                <c:pt idx="675">
                  <c:v>8.0410000000000004</c:v>
                </c:pt>
                <c:pt idx="676">
                  <c:v>8.0640000000000001</c:v>
                </c:pt>
                <c:pt idx="677">
                  <c:v>8.0909999999999993</c:v>
                </c:pt>
                <c:pt idx="678">
                  <c:v>8.109</c:v>
                </c:pt>
                <c:pt idx="679">
                  <c:v>8.1340000000000003</c:v>
                </c:pt>
                <c:pt idx="680">
                  <c:v>8.1189999999999998</c:v>
                </c:pt>
                <c:pt idx="681">
                  <c:v>8.1</c:v>
                </c:pt>
                <c:pt idx="682">
                  <c:v>8.0749999999999993</c:v>
                </c:pt>
                <c:pt idx="683">
                  <c:v>8.0679999999999996</c:v>
                </c:pt>
                <c:pt idx="684">
                  <c:v>8.0920000000000005</c:v>
                </c:pt>
                <c:pt idx="685">
                  <c:v>8.0960000000000001</c:v>
                </c:pt>
                <c:pt idx="686">
                  <c:v>8.1039999999999992</c:v>
                </c:pt>
                <c:pt idx="687">
                  <c:v>8.1170000000000009</c:v>
                </c:pt>
                <c:pt idx="688">
                  <c:v>8.1329999999999991</c:v>
                </c:pt>
                <c:pt idx="689">
                  <c:v>8.1660000000000004</c:v>
                </c:pt>
                <c:pt idx="690">
                  <c:v>8.1950000000000003</c:v>
                </c:pt>
                <c:pt idx="691">
                  <c:v>8.2070000000000007</c:v>
                </c:pt>
                <c:pt idx="692">
                  <c:v>8.2279999999999998</c:v>
                </c:pt>
                <c:pt idx="693">
                  <c:v>8.2710000000000008</c:v>
                </c:pt>
                <c:pt idx="694">
                  <c:v>8.3109999999999999</c:v>
                </c:pt>
                <c:pt idx="695">
                  <c:v>8.3409999999999993</c:v>
                </c:pt>
                <c:pt idx="696">
                  <c:v>8.3729999999999993</c:v>
                </c:pt>
                <c:pt idx="697">
                  <c:v>8.391</c:v>
                </c:pt>
                <c:pt idx="698">
                  <c:v>8.4209999999999994</c:v>
                </c:pt>
                <c:pt idx="699">
                  <c:v>8.4290000000000003</c:v>
                </c:pt>
                <c:pt idx="700">
                  <c:v>8.4369999999999994</c:v>
                </c:pt>
                <c:pt idx="701">
                  <c:v>8.4480000000000004</c:v>
                </c:pt>
                <c:pt idx="702">
                  <c:v>8.4420000000000002</c:v>
                </c:pt>
                <c:pt idx="703">
                  <c:v>8.4559999999999995</c:v>
                </c:pt>
                <c:pt idx="704">
                  <c:v>8.4700000000000006</c:v>
                </c:pt>
                <c:pt idx="705">
                  <c:v>8.4990000000000006</c:v>
                </c:pt>
                <c:pt idx="706">
                  <c:v>8.5280000000000005</c:v>
                </c:pt>
                <c:pt idx="707">
                  <c:v>8.5289999999999999</c:v>
                </c:pt>
                <c:pt idx="708">
                  <c:v>8.5129999999999999</c:v>
                </c:pt>
                <c:pt idx="709">
                  <c:v>8.5039999999999996</c:v>
                </c:pt>
                <c:pt idx="710">
                  <c:v>8.5069999999999997</c:v>
                </c:pt>
                <c:pt idx="711">
                  <c:v>8.5540000000000003</c:v>
                </c:pt>
                <c:pt idx="712">
                  <c:v>8.5990000000000002</c:v>
                </c:pt>
                <c:pt idx="713">
                  <c:v>8.6069999999999993</c:v>
                </c:pt>
                <c:pt idx="714">
                  <c:v>8.6720000000000006</c:v>
                </c:pt>
                <c:pt idx="715">
                  <c:v>8.7309999999999999</c:v>
                </c:pt>
                <c:pt idx="716">
                  <c:v>8.7829999999999995</c:v>
                </c:pt>
                <c:pt idx="717">
                  <c:v>8.8539999999999992</c:v>
                </c:pt>
                <c:pt idx="718">
                  <c:v>8.8829999999999991</c:v>
                </c:pt>
                <c:pt idx="719">
                  <c:v>8.8989999999999991</c:v>
                </c:pt>
                <c:pt idx="720">
                  <c:v>8.9329999999999998</c:v>
                </c:pt>
                <c:pt idx="721">
                  <c:v>8.9570000000000007</c:v>
                </c:pt>
                <c:pt idx="722">
                  <c:v>8.9849999999999994</c:v>
                </c:pt>
                <c:pt idx="723">
                  <c:v>9.0020000000000007</c:v>
                </c:pt>
                <c:pt idx="724">
                  <c:v>9.0289999999999999</c:v>
                </c:pt>
                <c:pt idx="725">
                  <c:v>9.0570000000000004</c:v>
                </c:pt>
                <c:pt idx="726">
                  <c:v>9.0709999999999997</c:v>
                </c:pt>
                <c:pt idx="727">
                  <c:v>9.1039999999999992</c:v>
                </c:pt>
                <c:pt idx="728">
                  <c:v>9.1159999999999997</c:v>
                </c:pt>
                <c:pt idx="729">
                  <c:v>9.1259999999999994</c:v>
                </c:pt>
                <c:pt idx="730">
                  <c:v>9.1289999999999996</c:v>
                </c:pt>
                <c:pt idx="731">
                  <c:v>9.1430000000000007</c:v>
                </c:pt>
                <c:pt idx="732">
                  <c:v>9.1579999999999995</c:v>
                </c:pt>
                <c:pt idx="733">
                  <c:v>9.1809999999999992</c:v>
                </c:pt>
                <c:pt idx="734">
                  <c:v>9.1920000000000002</c:v>
                </c:pt>
                <c:pt idx="735">
                  <c:v>9.2010000000000005</c:v>
                </c:pt>
                <c:pt idx="736">
                  <c:v>9.2240000000000002</c:v>
                </c:pt>
                <c:pt idx="737">
                  <c:v>9.2420000000000009</c:v>
                </c:pt>
                <c:pt idx="738">
                  <c:v>9.2789999999999999</c:v>
                </c:pt>
                <c:pt idx="739">
                  <c:v>9.3140000000000001</c:v>
                </c:pt>
                <c:pt idx="740">
                  <c:v>9.3490000000000002</c:v>
                </c:pt>
                <c:pt idx="741">
                  <c:v>9.3829999999999991</c:v>
                </c:pt>
                <c:pt idx="742">
                  <c:v>9.3979999999999997</c:v>
                </c:pt>
                <c:pt idx="743">
                  <c:v>9.4079999999999995</c:v>
                </c:pt>
                <c:pt idx="744">
                  <c:v>9.3989999999999991</c:v>
                </c:pt>
                <c:pt idx="745">
                  <c:v>9.3849999999999998</c:v>
                </c:pt>
                <c:pt idx="746">
                  <c:v>9.3819999999999997</c:v>
                </c:pt>
                <c:pt idx="747">
                  <c:v>9.3729999999999993</c:v>
                </c:pt>
                <c:pt idx="748">
                  <c:v>9.3710000000000004</c:v>
                </c:pt>
                <c:pt idx="749">
                  <c:v>9.3450000000000006</c:v>
                </c:pt>
                <c:pt idx="750">
                  <c:v>9.3930000000000007</c:v>
                </c:pt>
                <c:pt idx="751">
                  <c:v>9.4469999999999992</c:v>
                </c:pt>
                <c:pt idx="752">
                  <c:v>9.5060000000000002</c:v>
                </c:pt>
                <c:pt idx="753">
                  <c:v>9.5879999999999992</c:v>
                </c:pt>
                <c:pt idx="754">
                  <c:v>9.5969999999999995</c:v>
                </c:pt>
                <c:pt idx="755">
                  <c:v>9.6</c:v>
                </c:pt>
                <c:pt idx="756">
                  <c:v>9.5980000000000008</c:v>
                </c:pt>
                <c:pt idx="757">
                  <c:v>9.5909999999999993</c:v>
                </c:pt>
                <c:pt idx="758">
                  <c:v>9.58</c:v>
                </c:pt>
                <c:pt idx="759">
                  <c:v>9.5340000000000007</c:v>
                </c:pt>
                <c:pt idx="760">
                  <c:v>9.5</c:v>
                </c:pt>
                <c:pt idx="761">
                  <c:v>9.4580000000000002</c:v>
                </c:pt>
                <c:pt idx="762">
                  <c:v>9.4049999999999994</c:v>
                </c:pt>
                <c:pt idx="763">
                  <c:v>9.3859999999999992</c:v>
                </c:pt>
                <c:pt idx="764">
                  <c:v>9.3249999999999993</c:v>
                </c:pt>
                <c:pt idx="765">
                  <c:v>9.26</c:v>
                </c:pt>
                <c:pt idx="766">
                  <c:v>9.202</c:v>
                </c:pt>
                <c:pt idx="767">
                  <c:v>9.1519999999999992</c:v>
                </c:pt>
                <c:pt idx="768">
                  <c:v>9.1210000000000004</c:v>
                </c:pt>
                <c:pt idx="769">
                  <c:v>9.1300000000000008</c:v>
                </c:pt>
                <c:pt idx="770">
                  <c:v>9.125</c:v>
                </c:pt>
                <c:pt idx="771">
                  <c:v>9.1150000000000002</c:v>
                </c:pt>
                <c:pt idx="772">
                  <c:v>9.1189999999999998</c:v>
                </c:pt>
                <c:pt idx="773">
                  <c:v>9.1159999999999997</c:v>
                </c:pt>
                <c:pt idx="774">
                  <c:v>9.1379999999999999</c:v>
                </c:pt>
                <c:pt idx="775">
                  <c:v>9.16</c:v>
                </c:pt>
                <c:pt idx="776">
                  <c:v>9.173</c:v>
                </c:pt>
                <c:pt idx="777">
                  <c:v>9.1839999999999993</c:v>
                </c:pt>
                <c:pt idx="778">
                  <c:v>9.1780000000000008</c:v>
                </c:pt>
                <c:pt idx="779">
                  <c:v>9.1769999999999996</c:v>
                </c:pt>
                <c:pt idx="780">
                  <c:v>9.18</c:v>
                </c:pt>
                <c:pt idx="781">
                  <c:v>9.18</c:v>
                </c:pt>
                <c:pt idx="782">
                  <c:v>9.1940000000000008</c:v>
                </c:pt>
                <c:pt idx="783">
                  <c:v>9.2070000000000007</c:v>
                </c:pt>
                <c:pt idx="784">
                  <c:v>9.2210000000000001</c:v>
                </c:pt>
                <c:pt idx="785">
                  <c:v>9.2260000000000009</c:v>
                </c:pt>
                <c:pt idx="786">
                  <c:v>9.2240000000000002</c:v>
                </c:pt>
                <c:pt idx="787">
                  <c:v>9.2140000000000004</c:v>
                </c:pt>
                <c:pt idx="788">
                  <c:v>9.1890000000000001</c:v>
                </c:pt>
                <c:pt idx="789">
                  <c:v>9.1590000000000007</c:v>
                </c:pt>
                <c:pt idx="790">
                  <c:v>9.125</c:v>
                </c:pt>
                <c:pt idx="791">
                  <c:v>9.0980000000000008</c:v>
                </c:pt>
                <c:pt idx="792">
                  <c:v>9.0809999999999995</c:v>
                </c:pt>
                <c:pt idx="793">
                  <c:v>9.0649999999999995</c:v>
                </c:pt>
                <c:pt idx="794">
                  <c:v>9.0519999999999996</c:v>
                </c:pt>
                <c:pt idx="795">
                  <c:v>9.0340000000000007</c:v>
                </c:pt>
                <c:pt idx="796">
                  <c:v>9.0109999999999992</c:v>
                </c:pt>
                <c:pt idx="797">
                  <c:v>8.99</c:v>
                </c:pt>
                <c:pt idx="798">
                  <c:v>8.9689999999999994</c:v>
                </c:pt>
                <c:pt idx="799">
                  <c:v>8.923</c:v>
                </c:pt>
                <c:pt idx="800">
                  <c:v>8.8800000000000008</c:v>
                </c:pt>
                <c:pt idx="801">
                  <c:v>8.8390000000000004</c:v>
                </c:pt>
                <c:pt idx="802">
                  <c:v>8.7959999999999994</c:v>
                </c:pt>
                <c:pt idx="803">
                  <c:v>8.7739999999999991</c:v>
                </c:pt>
                <c:pt idx="804">
                  <c:v>8.76</c:v>
                </c:pt>
                <c:pt idx="805">
                  <c:v>8.7409999999999997</c:v>
                </c:pt>
                <c:pt idx="806">
                  <c:v>8.718</c:v>
                </c:pt>
                <c:pt idx="807">
                  <c:v>8.69</c:v>
                </c:pt>
                <c:pt idx="808">
                  <c:v>8.6110000000000007</c:v>
                </c:pt>
                <c:pt idx="809">
                  <c:v>8.5530000000000008</c:v>
                </c:pt>
                <c:pt idx="810">
                  <c:v>8.5069999999999997</c:v>
                </c:pt>
                <c:pt idx="811">
                  <c:v>8.4809999999999999</c:v>
                </c:pt>
                <c:pt idx="812">
                  <c:v>8.4890000000000008</c:v>
                </c:pt>
                <c:pt idx="813">
                  <c:v>8.4789999999999992</c:v>
                </c:pt>
                <c:pt idx="814">
                  <c:v>8.5039999999999996</c:v>
                </c:pt>
                <c:pt idx="815">
                  <c:v>8.5129999999999999</c:v>
                </c:pt>
                <c:pt idx="816">
                  <c:v>8.52</c:v>
                </c:pt>
                <c:pt idx="817">
                  <c:v>8.5229999999999997</c:v>
                </c:pt>
                <c:pt idx="818">
                  <c:v>8.4969999999999999</c:v>
                </c:pt>
                <c:pt idx="819">
                  <c:v>8.4879999999999995</c:v>
                </c:pt>
                <c:pt idx="820">
                  <c:v>8.49</c:v>
                </c:pt>
                <c:pt idx="821">
                  <c:v>8.4920000000000009</c:v>
                </c:pt>
                <c:pt idx="822">
                  <c:v>8.4819999999999993</c:v>
                </c:pt>
                <c:pt idx="823">
                  <c:v>8.4700000000000006</c:v>
                </c:pt>
                <c:pt idx="824">
                  <c:v>8.4710000000000001</c:v>
                </c:pt>
                <c:pt idx="825">
                  <c:v>8.4849999999999994</c:v>
                </c:pt>
                <c:pt idx="826">
                  <c:v>8.5459999999999994</c:v>
                </c:pt>
                <c:pt idx="827">
                  <c:v>8.6</c:v>
                </c:pt>
                <c:pt idx="828">
                  <c:v>8.6460000000000008</c:v>
                </c:pt>
                <c:pt idx="829">
                  <c:v>8.6910000000000007</c:v>
                </c:pt>
                <c:pt idx="830">
                  <c:v>8.6920000000000002</c:v>
                </c:pt>
                <c:pt idx="831">
                  <c:v>8.7210000000000001</c:v>
                </c:pt>
                <c:pt idx="832">
                  <c:v>8.7449999999999992</c:v>
                </c:pt>
                <c:pt idx="833">
                  <c:v>8.7609999999999992</c:v>
                </c:pt>
                <c:pt idx="834">
                  <c:v>8.7799999999999994</c:v>
                </c:pt>
                <c:pt idx="835">
                  <c:v>8.8170000000000002</c:v>
                </c:pt>
                <c:pt idx="836">
                  <c:v>8.8569999999999993</c:v>
                </c:pt>
                <c:pt idx="837">
                  <c:v>8.9049999999999994</c:v>
                </c:pt>
                <c:pt idx="838">
                  <c:v>8.9420000000000002</c:v>
                </c:pt>
                <c:pt idx="839">
                  <c:v>8.9499999999999993</c:v>
                </c:pt>
                <c:pt idx="840">
                  <c:v>8.9580000000000002</c:v>
                </c:pt>
                <c:pt idx="841">
                  <c:v>8.968</c:v>
                </c:pt>
                <c:pt idx="842">
                  <c:v>8.9969999999999999</c:v>
                </c:pt>
                <c:pt idx="843">
                  <c:v>9.0250000000000004</c:v>
                </c:pt>
                <c:pt idx="844">
                  <c:v>9.0579999999999998</c:v>
                </c:pt>
                <c:pt idx="845">
                  <c:v>9.09</c:v>
                </c:pt>
                <c:pt idx="846">
                  <c:v>9.1180000000000003</c:v>
                </c:pt>
                <c:pt idx="847">
                  <c:v>9.1460000000000008</c:v>
                </c:pt>
                <c:pt idx="848">
                  <c:v>9.1780000000000008</c:v>
                </c:pt>
                <c:pt idx="849">
                  <c:v>9.2080000000000002</c:v>
                </c:pt>
                <c:pt idx="850">
                  <c:v>9.2379999999999995</c:v>
                </c:pt>
                <c:pt idx="851">
                  <c:v>9.2609999999999992</c:v>
                </c:pt>
                <c:pt idx="852">
                  <c:v>9.2810000000000006</c:v>
                </c:pt>
                <c:pt idx="853">
                  <c:v>9.2940000000000005</c:v>
                </c:pt>
                <c:pt idx="854">
                  <c:v>9.3079999999999998</c:v>
                </c:pt>
                <c:pt idx="855">
                  <c:v>9.32</c:v>
                </c:pt>
                <c:pt idx="856">
                  <c:v>9.3209999999999997</c:v>
                </c:pt>
                <c:pt idx="857">
                  <c:v>9.3279999999999994</c:v>
                </c:pt>
                <c:pt idx="858">
                  <c:v>9.3350000000000009</c:v>
                </c:pt>
                <c:pt idx="859">
                  <c:v>9.3119999999999994</c:v>
                </c:pt>
                <c:pt idx="860">
                  <c:v>9.3170000000000002</c:v>
                </c:pt>
                <c:pt idx="861">
                  <c:v>9.3339999999999996</c:v>
                </c:pt>
                <c:pt idx="862">
                  <c:v>9.3539999999999992</c:v>
                </c:pt>
                <c:pt idx="863">
                  <c:v>9.3940000000000001</c:v>
                </c:pt>
                <c:pt idx="864">
                  <c:v>9.4169999999999998</c:v>
                </c:pt>
                <c:pt idx="865">
                  <c:v>9.423</c:v>
                </c:pt>
                <c:pt idx="866">
                  <c:v>9.4410000000000007</c:v>
                </c:pt>
                <c:pt idx="867">
                  <c:v>9.4710000000000001</c:v>
                </c:pt>
                <c:pt idx="868">
                  <c:v>9.4960000000000004</c:v>
                </c:pt>
                <c:pt idx="869">
                  <c:v>9.3350000000000009</c:v>
                </c:pt>
                <c:pt idx="870">
                  <c:v>9.298</c:v>
                </c:pt>
                <c:pt idx="871">
                  <c:v>9.2940000000000005</c:v>
                </c:pt>
                <c:pt idx="872">
                  <c:v>9.298</c:v>
                </c:pt>
                <c:pt idx="873">
                  <c:v>9.4930000000000003</c:v>
                </c:pt>
                <c:pt idx="874">
                  <c:v>9.5250000000000004</c:v>
                </c:pt>
                <c:pt idx="875">
                  <c:v>9.2490000000000006</c:v>
                </c:pt>
                <c:pt idx="876">
                  <c:v>9.2390000000000008</c:v>
                </c:pt>
                <c:pt idx="877">
                  <c:v>9.2370000000000001</c:v>
                </c:pt>
                <c:pt idx="878">
                  <c:v>9.2720000000000002</c:v>
                </c:pt>
                <c:pt idx="879">
                  <c:v>9.5809999999999995</c:v>
                </c:pt>
                <c:pt idx="880">
                  <c:v>9.6189999999999998</c:v>
                </c:pt>
                <c:pt idx="881">
                  <c:v>9.6509999999999998</c:v>
                </c:pt>
                <c:pt idx="882">
                  <c:v>9.673</c:v>
                </c:pt>
                <c:pt idx="883">
                  <c:v>9.7070000000000007</c:v>
                </c:pt>
                <c:pt idx="884">
                  <c:v>9.74</c:v>
                </c:pt>
                <c:pt idx="885">
                  <c:v>9.7579999999999991</c:v>
                </c:pt>
                <c:pt idx="886">
                  <c:v>9.7759999999999998</c:v>
                </c:pt>
                <c:pt idx="887">
                  <c:v>9.7040000000000006</c:v>
                </c:pt>
                <c:pt idx="888">
                  <c:v>9.6950000000000003</c:v>
                </c:pt>
                <c:pt idx="889">
                  <c:v>9.7260000000000009</c:v>
                </c:pt>
                <c:pt idx="890">
                  <c:v>9.76</c:v>
                </c:pt>
                <c:pt idx="891">
                  <c:v>9.9499999999999993</c:v>
                </c:pt>
                <c:pt idx="892">
                  <c:v>10.08</c:v>
                </c:pt>
                <c:pt idx="893">
                  <c:v>10.178000000000001</c:v>
                </c:pt>
                <c:pt idx="894">
                  <c:v>10.269</c:v>
                </c:pt>
                <c:pt idx="895">
                  <c:v>10.298</c:v>
                </c:pt>
                <c:pt idx="896">
                  <c:v>10.326000000000001</c:v>
                </c:pt>
                <c:pt idx="897">
                  <c:v>10.36</c:v>
                </c:pt>
                <c:pt idx="898">
                  <c:v>10.398</c:v>
                </c:pt>
                <c:pt idx="899">
                  <c:v>10.42</c:v>
                </c:pt>
                <c:pt idx="900">
                  <c:v>10.456</c:v>
                </c:pt>
                <c:pt idx="901">
                  <c:v>10.49</c:v>
                </c:pt>
                <c:pt idx="902">
                  <c:v>10.528</c:v>
                </c:pt>
                <c:pt idx="903">
                  <c:v>10.568</c:v>
                </c:pt>
                <c:pt idx="904">
                  <c:v>10.612</c:v>
                </c:pt>
                <c:pt idx="905">
                  <c:v>10.657999999999999</c:v>
                </c:pt>
                <c:pt idx="906">
                  <c:v>10.693</c:v>
                </c:pt>
                <c:pt idx="907">
                  <c:v>10.73</c:v>
                </c:pt>
                <c:pt idx="908">
                  <c:v>10.754</c:v>
                </c:pt>
                <c:pt idx="909">
                  <c:v>10.798999999999999</c:v>
                </c:pt>
                <c:pt idx="910">
                  <c:v>10.842000000000001</c:v>
                </c:pt>
                <c:pt idx="911">
                  <c:v>10.875</c:v>
                </c:pt>
                <c:pt idx="912">
                  <c:v>10.9</c:v>
                </c:pt>
                <c:pt idx="913">
                  <c:v>10.9</c:v>
                </c:pt>
                <c:pt idx="914">
                  <c:v>10.925000000000001</c:v>
                </c:pt>
                <c:pt idx="915">
                  <c:v>10.95</c:v>
                </c:pt>
                <c:pt idx="916">
                  <c:v>10.95</c:v>
                </c:pt>
                <c:pt idx="917">
                  <c:v>10.925000000000001</c:v>
                </c:pt>
                <c:pt idx="918">
                  <c:v>10.9</c:v>
                </c:pt>
                <c:pt idx="919">
                  <c:v>10.9</c:v>
                </c:pt>
                <c:pt idx="920">
                  <c:v>10.925000000000001</c:v>
                </c:pt>
                <c:pt idx="921">
                  <c:v>10.975</c:v>
                </c:pt>
                <c:pt idx="922">
                  <c:v>10.975</c:v>
                </c:pt>
                <c:pt idx="923">
                  <c:v>10.975</c:v>
                </c:pt>
                <c:pt idx="924">
                  <c:v>11</c:v>
                </c:pt>
                <c:pt idx="925">
                  <c:v>11.025</c:v>
                </c:pt>
                <c:pt idx="926">
                  <c:v>11.1</c:v>
                </c:pt>
                <c:pt idx="927">
                  <c:v>11.074999999999999</c:v>
                </c:pt>
                <c:pt idx="928">
                  <c:v>11.025</c:v>
                </c:pt>
                <c:pt idx="929">
                  <c:v>11.05</c:v>
                </c:pt>
                <c:pt idx="930">
                  <c:v>11.15</c:v>
                </c:pt>
                <c:pt idx="931">
                  <c:v>11.35</c:v>
                </c:pt>
                <c:pt idx="932">
                  <c:v>11.55</c:v>
                </c:pt>
                <c:pt idx="933">
                  <c:v>11.675000000000001</c:v>
                </c:pt>
                <c:pt idx="934">
                  <c:v>11.7</c:v>
                </c:pt>
                <c:pt idx="935">
                  <c:v>11.675000000000001</c:v>
                </c:pt>
                <c:pt idx="936">
                  <c:v>11.65</c:v>
                </c:pt>
                <c:pt idx="937">
                  <c:v>11.65</c:v>
                </c:pt>
                <c:pt idx="938">
                  <c:v>11.65</c:v>
                </c:pt>
                <c:pt idx="939">
                  <c:v>11.675000000000001</c:v>
                </c:pt>
                <c:pt idx="940">
                  <c:v>11.75</c:v>
                </c:pt>
                <c:pt idx="941">
                  <c:v>11.8</c:v>
                </c:pt>
                <c:pt idx="942">
                  <c:v>11.85</c:v>
                </c:pt>
                <c:pt idx="943">
                  <c:v>11.9</c:v>
                </c:pt>
                <c:pt idx="944">
                  <c:v>11.9</c:v>
                </c:pt>
                <c:pt idx="945">
                  <c:v>11.925000000000001</c:v>
                </c:pt>
                <c:pt idx="946">
                  <c:v>11.975</c:v>
                </c:pt>
                <c:pt idx="947">
                  <c:v>12.025</c:v>
                </c:pt>
                <c:pt idx="948">
                  <c:v>12.05</c:v>
                </c:pt>
                <c:pt idx="949">
                  <c:v>12.074999999999999</c:v>
                </c:pt>
                <c:pt idx="950">
                  <c:v>12.074999999999999</c:v>
                </c:pt>
                <c:pt idx="951">
                  <c:v>12.1</c:v>
                </c:pt>
                <c:pt idx="952">
                  <c:v>12.15</c:v>
                </c:pt>
                <c:pt idx="953">
                  <c:v>12.15</c:v>
                </c:pt>
                <c:pt idx="954">
                  <c:v>12.175000000000001</c:v>
                </c:pt>
                <c:pt idx="955">
                  <c:v>12.2</c:v>
                </c:pt>
                <c:pt idx="956">
                  <c:v>12.2</c:v>
                </c:pt>
                <c:pt idx="957">
                  <c:v>12.2</c:v>
                </c:pt>
                <c:pt idx="958">
                  <c:v>12.2</c:v>
                </c:pt>
                <c:pt idx="959">
                  <c:v>12.2</c:v>
                </c:pt>
                <c:pt idx="960">
                  <c:v>12.25</c:v>
                </c:pt>
                <c:pt idx="961">
                  <c:v>12.3</c:v>
                </c:pt>
                <c:pt idx="962">
                  <c:v>12.3</c:v>
                </c:pt>
                <c:pt idx="963">
                  <c:v>12.25</c:v>
                </c:pt>
                <c:pt idx="964">
                  <c:v>12.2</c:v>
                </c:pt>
                <c:pt idx="965">
                  <c:v>12.2</c:v>
                </c:pt>
                <c:pt idx="966">
                  <c:v>12.15</c:v>
                </c:pt>
                <c:pt idx="967">
                  <c:v>11.95</c:v>
                </c:pt>
                <c:pt idx="968">
                  <c:v>11.95</c:v>
                </c:pt>
                <c:pt idx="969">
                  <c:v>11.95</c:v>
                </c:pt>
                <c:pt idx="970">
                  <c:v>12.025</c:v>
                </c:pt>
                <c:pt idx="971">
                  <c:v>12.275</c:v>
                </c:pt>
                <c:pt idx="972">
                  <c:v>12.35</c:v>
                </c:pt>
                <c:pt idx="973">
                  <c:v>12.375</c:v>
                </c:pt>
                <c:pt idx="974">
                  <c:v>12.4</c:v>
                </c:pt>
                <c:pt idx="975">
                  <c:v>12.425000000000001</c:v>
                </c:pt>
                <c:pt idx="976">
                  <c:v>12.425000000000001</c:v>
                </c:pt>
                <c:pt idx="977">
                  <c:v>12.425000000000001</c:v>
                </c:pt>
                <c:pt idx="978">
                  <c:v>12.475</c:v>
                </c:pt>
                <c:pt idx="979">
                  <c:v>12.525</c:v>
                </c:pt>
                <c:pt idx="980">
                  <c:v>12.55</c:v>
                </c:pt>
                <c:pt idx="981">
                  <c:v>12.6</c:v>
                </c:pt>
                <c:pt idx="982">
                  <c:v>12.6</c:v>
                </c:pt>
                <c:pt idx="983">
                  <c:v>12.65</c:v>
                </c:pt>
                <c:pt idx="984">
                  <c:v>12.7</c:v>
                </c:pt>
                <c:pt idx="985">
                  <c:v>12.775</c:v>
                </c:pt>
                <c:pt idx="986">
                  <c:v>12.85</c:v>
                </c:pt>
                <c:pt idx="987">
                  <c:v>12.85</c:v>
                </c:pt>
                <c:pt idx="988">
                  <c:v>12.85</c:v>
                </c:pt>
                <c:pt idx="989">
                  <c:v>12.85</c:v>
                </c:pt>
                <c:pt idx="990">
                  <c:v>12.85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'US prod &amp; WTI price'!$E$1</c:f>
              <c:strCache>
                <c:ptCount val="1"/>
                <c:pt idx="0">
                  <c:v>US Shale Oil MBPD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2"/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'US prod &amp; WTI price'!$B$2:$B$989</c:f>
              <c:numCache>
                <c:formatCode>0</c:formatCode>
                <c:ptCount val="988"/>
                <c:pt idx="0">
                  <c:v>2001</c:v>
                </c:pt>
                <c:pt idx="104">
                  <c:v>2003</c:v>
                </c:pt>
                <c:pt idx="209">
                  <c:v>2005</c:v>
                </c:pt>
                <c:pt idx="313">
                  <c:v>2007</c:v>
                </c:pt>
                <c:pt idx="417">
                  <c:v>2009</c:v>
                </c:pt>
                <c:pt idx="522">
                  <c:v>2011</c:v>
                </c:pt>
                <c:pt idx="626">
                  <c:v>2013</c:v>
                </c:pt>
                <c:pt idx="730">
                  <c:v>2015</c:v>
                </c:pt>
                <c:pt idx="835">
                  <c:v>2017</c:v>
                </c:pt>
                <c:pt idx="939">
                  <c:v>2019</c:v>
                </c:pt>
              </c:numCache>
            </c:numRef>
          </c:cat>
          <c:val>
            <c:numRef>
              <c:f>'US prod &amp; WTI price'!$E$2:$E$992</c:f>
              <c:numCache>
                <c:formatCode>General</c:formatCode>
                <c:ptCount val="991"/>
                <c:pt idx="0" formatCode="0.000">
                  <c:v>0.39480599999999999</c:v>
                </c:pt>
                <c:pt idx="4" formatCode="0.000">
                  <c:v>0.39529599999999998</c:v>
                </c:pt>
                <c:pt idx="8" formatCode="0.000">
                  <c:v>0.39590900000000001</c:v>
                </c:pt>
                <c:pt idx="13" formatCode="0.000">
                  <c:v>0.3936289999999999</c:v>
                </c:pt>
                <c:pt idx="17" formatCode="0.000">
                  <c:v>0.388741</c:v>
                </c:pt>
                <c:pt idx="21" formatCode="0.000">
                  <c:v>0.38478800000000002</c:v>
                </c:pt>
                <c:pt idx="26" formatCode="0.000">
                  <c:v>0.38543300000000003</c:v>
                </c:pt>
                <c:pt idx="30" formatCode="0.000">
                  <c:v>0.38839300000000004</c:v>
                </c:pt>
                <c:pt idx="35" formatCode="0.000">
                  <c:v>0.388542</c:v>
                </c:pt>
                <c:pt idx="39" formatCode="0.000">
                  <c:v>0.39036000000000004</c:v>
                </c:pt>
                <c:pt idx="43" formatCode="0.000">
                  <c:v>0.38579399999999997</c:v>
                </c:pt>
                <c:pt idx="48" formatCode="0.000">
                  <c:v>0.38706100000000004</c:v>
                </c:pt>
                <c:pt idx="52" formatCode="0.000">
                  <c:v>0.38774300000000006</c:v>
                </c:pt>
                <c:pt idx="56" formatCode="0.000">
                  <c:v>0.38551899999999995</c:v>
                </c:pt>
                <c:pt idx="61" formatCode="0.000">
                  <c:v>0.38156400000000001</c:v>
                </c:pt>
                <c:pt idx="65" formatCode="0.000">
                  <c:v>0.38396800000000003</c:v>
                </c:pt>
                <c:pt idx="69" formatCode="0.000">
                  <c:v>0.38151999999999997</c:v>
                </c:pt>
                <c:pt idx="74" formatCode="0.000">
                  <c:v>0.375749</c:v>
                </c:pt>
                <c:pt idx="78" formatCode="0.000">
                  <c:v>0.36963299999999999</c:v>
                </c:pt>
                <c:pt idx="82" formatCode="0.000">
                  <c:v>0.37196500000000005</c:v>
                </c:pt>
                <c:pt idx="87" formatCode="0.000">
                  <c:v>0.37244699999999997</c:v>
                </c:pt>
                <c:pt idx="91" formatCode="0.000">
                  <c:v>0.37046699999999999</c:v>
                </c:pt>
                <c:pt idx="95" formatCode="0.000">
                  <c:v>0.38018400000000002</c:v>
                </c:pt>
                <c:pt idx="100" formatCode="0.000">
                  <c:v>0.37317499999999998</c:v>
                </c:pt>
                <c:pt idx="104" formatCode="0.000">
                  <c:v>0.37752199999999997</c:v>
                </c:pt>
                <c:pt idx="109" formatCode="0.000">
                  <c:v>0.37412400000000001</c:v>
                </c:pt>
                <c:pt idx="113" formatCode="0.000">
                  <c:v>0.37389600000000001</c:v>
                </c:pt>
                <c:pt idx="117" formatCode="0.000">
                  <c:v>0.37139100000000003</c:v>
                </c:pt>
                <c:pt idx="121" formatCode="0.000">
                  <c:v>0.36867100000000003</c:v>
                </c:pt>
                <c:pt idx="126" formatCode="0.000">
                  <c:v>0.36827699999999997</c:v>
                </c:pt>
                <c:pt idx="130" formatCode="0.000">
                  <c:v>0.37040800000000002</c:v>
                </c:pt>
                <c:pt idx="134" formatCode="0.000">
                  <c:v>0.36679200000000001</c:v>
                </c:pt>
                <c:pt idx="139" formatCode="0.000">
                  <c:v>0.37285599999999997</c:v>
                </c:pt>
                <c:pt idx="143" formatCode="0.000">
                  <c:v>0.37630600000000003</c:v>
                </c:pt>
                <c:pt idx="148" formatCode="0.000">
                  <c:v>0.37696000000000002</c:v>
                </c:pt>
                <c:pt idx="152" formatCode="0.000">
                  <c:v>0.37926099999999996</c:v>
                </c:pt>
                <c:pt idx="156" formatCode="0.000">
                  <c:v>0.377224</c:v>
                </c:pt>
                <c:pt idx="161" formatCode="0.000">
                  <c:v>0.37967700000000004</c:v>
                </c:pt>
                <c:pt idx="165" formatCode="0.000">
                  <c:v>0.37954100000000002</c:v>
                </c:pt>
                <c:pt idx="169" formatCode="0.000">
                  <c:v>0.37893699999999997</c:v>
                </c:pt>
                <c:pt idx="174" formatCode="0.000">
                  <c:v>0.37848999999999999</c:v>
                </c:pt>
                <c:pt idx="178" formatCode="0.000">
                  <c:v>0.37789800000000001</c:v>
                </c:pt>
                <c:pt idx="182" formatCode="0.000">
                  <c:v>0.37548900000000002</c:v>
                </c:pt>
                <c:pt idx="187" formatCode="0.000">
                  <c:v>0.37857099999999999</c:v>
                </c:pt>
                <c:pt idx="191" formatCode="0.000">
                  <c:v>0.38402700000000001</c:v>
                </c:pt>
                <c:pt idx="195" formatCode="0.000">
                  <c:v>0.38897100000000007</c:v>
                </c:pt>
                <c:pt idx="200" formatCode="0.000">
                  <c:v>0.39296299999999995</c:v>
                </c:pt>
                <c:pt idx="204" formatCode="0.000">
                  <c:v>0.39777000000000007</c:v>
                </c:pt>
                <c:pt idx="209" formatCode="0.000">
                  <c:v>0.39522699999999999</c:v>
                </c:pt>
                <c:pt idx="213" formatCode="0.000">
                  <c:v>0.40617399999999998</c:v>
                </c:pt>
                <c:pt idx="217" formatCode="0.000">
                  <c:v>0.41294900000000007</c:v>
                </c:pt>
                <c:pt idx="221" formatCode="0.000">
                  <c:v>0.41280400000000006</c:v>
                </c:pt>
                <c:pt idx="226" formatCode="0.000">
                  <c:v>0.40887700000000005</c:v>
                </c:pt>
                <c:pt idx="230" formatCode="0.000">
                  <c:v>0.40788199999999997</c:v>
                </c:pt>
                <c:pt idx="234" formatCode="0.000">
                  <c:v>0.40290000000000004</c:v>
                </c:pt>
                <c:pt idx="239" formatCode="0.000">
                  <c:v>0.40880800000000006</c:v>
                </c:pt>
                <c:pt idx="243" formatCode="0.000">
                  <c:v>0.40693900000000005</c:v>
                </c:pt>
                <c:pt idx="248" formatCode="0.000">
                  <c:v>0.41741</c:v>
                </c:pt>
                <c:pt idx="252" formatCode="0.000">
                  <c:v>0.41994599999999999</c:v>
                </c:pt>
                <c:pt idx="256" formatCode="0.000">
                  <c:v>0.41509900000000005</c:v>
                </c:pt>
                <c:pt idx="261" formatCode="0.000">
                  <c:v>0.42176199999999991</c:v>
                </c:pt>
                <c:pt idx="265" formatCode="0.000">
                  <c:v>0.419373</c:v>
                </c:pt>
                <c:pt idx="269" formatCode="0.000">
                  <c:v>0.42667400000000005</c:v>
                </c:pt>
                <c:pt idx="274" formatCode="0.000">
                  <c:v>0.42188400000000004</c:v>
                </c:pt>
                <c:pt idx="278" formatCode="0.000">
                  <c:v>0.42355600000000004</c:v>
                </c:pt>
                <c:pt idx="282" formatCode="0.000">
                  <c:v>0.41974700000000004</c:v>
                </c:pt>
                <c:pt idx="287" formatCode="0.000">
                  <c:v>0.42089100000000002</c:v>
                </c:pt>
                <c:pt idx="291" formatCode="0.000">
                  <c:v>0.41986599999999996</c:v>
                </c:pt>
                <c:pt idx="295" formatCode="0.000">
                  <c:v>0.43253199999999997</c:v>
                </c:pt>
                <c:pt idx="300" formatCode="0.000">
                  <c:v>0.43978799999999996</c:v>
                </c:pt>
                <c:pt idx="304" formatCode="0.000">
                  <c:v>0.44570999999999994</c:v>
                </c:pt>
                <c:pt idx="308" formatCode="0.000">
                  <c:v>0.44180699999999995</c:v>
                </c:pt>
                <c:pt idx="313" formatCode="0.000">
                  <c:v>0.431398</c:v>
                </c:pt>
                <c:pt idx="317" formatCode="0.000">
                  <c:v>0.42781300000000005</c:v>
                </c:pt>
                <c:pt idx="321" formatCode="0.000">
                  <c:v>0.44775800000000004</c:v>
                </c:pt>
                <c:pt idx="326" formatCode="0.000">
                  <c:v>0.46084300000000011</c:v>
                </c:pt>
                <c:pt idx="330" formatCode="0.000">
                  <c:v>0.46404100000000004</c:v>
                </c:pt>
                <c:pt idx="334" formatCode="0.000">
                  <c:v>0.45526199999999994</c:v>
                </c:pt>
                <c:pt idx="339" formatCode="0.000">
                  <c:v>0.46384999999999998</c:v>
                </c:pt>
                <c:pt idx="343" formatCode="0.000">
                  <c:v>0.47047600000000001</c:v>
                </c:pt>
                <c:pt idx="348" formatCode="0.000">
                  <c:v>0.46895700000000001</c:v>
                </c:pt>
                <c:pt idx="352" formatCode="0.000">
                  <c:v>0.47978799999999994</c:v>
                </c:pt>
                <c:pt idx="356" formatCode="0.000">
                  <c:v>0.48615600000000003</c:v>
                </c:pt>
                <c:pt idx="361" formatCode="0.000">
                  <c:v>0.48815700000000006</c:v>
                </c:pt>
                <c:pt idx="365" formatCode="0.000">
                  <c:v>0.49342800000000009</c:v>
                </c:pt>
                <c:pt idx="369" formatCode="0.000">
                  <c:v>0.49987200000000004</c:v>
                </c:pt>
                <c:pt idx="374" formatCode="0.000">
                  <c:v>0.51767600000000003</c:v>
                </c:pt>
                <c:pt idx="378" formatCode="0.000">
                  <c:v>0.52068300000000001</c:v>
                </c:pt>
                <c:pt idx="382" formatCode="0.000">
                  <c:v>0.52818399999999999</c:v>
                </c:pt>
                <c:pt idx="387" formatCode="0.000">
                  <c:v>0.53872999999999993</c:v>
                </c:pt>
                <c:pt idx="391" formatCode="0.000">
                  <c:v>0.55133300000000007</c:v>
                </c:pt>
                <c:pt idx="395" formatCode="0.000">
                  <c:v>0.56081099999999995</c:v>
                </c:pt>
                <c:pt idx="400" formatCode="0.000">
                  <c:v>0.56523000000000001</c:v>
                </c:pt>
                <c:pt idx="404" formatCode="0.000">
                  <c:v>0.60956200000000005</c:v>
                </c:pt>
                <c:pt idx="409" formatCode="0.000">
                  <c:v>0.63627699999999998</c:v>
                </c:pt>
                <c:pt idx="413" formatCode="0.000">
                  <c:v>0.62480899999999995</c:v>
                </c:pt>
                <c:pt idx="417" formatCode="0.000">
                  <c:v>0.61392800000000003</c:v>
                </c:pt>
                <c:pt idx="422" formatCode="0.000">
                  <c:v>0.62296300000000004</c:v>
                </c:pt>
                <c:pt idx="426" formatCode="0.000">
                  <c:v>0.62070499999999995</c:v>
                </c:pt>
                <c:pt idx="430" formatCode="0.000">
                  <c:v>0.61542200000000014</c:v>
                </c:pt>
                <c:pt idx="434" formatCode="0.000">
                  <c:v>0.61825599999999992</c:v>
                </c:pt>
                <c:pt idx="439" formatCode="0.000">
                  <c:v>0.61917700000000009</c:v>
                </c:pt>
                <c:pt idx="443" formatCode="0.000">
                  <c:v>0.62455899999999998</c:v>
                </c:pt>
                <c:pt idx="448" formatCode="0.000">
                  <c:v>0.6307640000000001</c:v>
                </c:pt>
                <c:pt idx="452" formatCode="0.000">
                  <c:v>0.64521300000000004</c:v>
                </c:pt>
                <c:pt idx="456" formatCode="0.000">
                  <c:v>0.6477139999999999</c:v>
                </c:pt>
                <c:pt idx="461" formatCode="0.000">
                  <c:v>0.66942800000000013</c:v>
                </c:pt>
                <c:pt idx="465" formatCode="0.000">
                  <c:v>0.66022700000000001</c:v>
                </c:pt>
                <c:pt idx="469" formatCode="0.000">
                  <c:v>0.67299600000000015</c:v>
                </c:pt>
                <c:pt idx="474" formatCode="0.000">
                  <c:v>0.70444200000000001</c:v>
                </c:pt>
                <c:pt idx="478" formatCode="0.000">
                  <c:v>0.73767699999999992</c:v>
                </c:pt>
                <c:pt idx="482" formatCode="0.000">
                  <c:v>0.74897499999999995</c:v>
                </c:pt>
                <c:pt idx="487" formatCode="0.000">
                  <c:v>0.77923699999999996</c:v>
                </c:pt>
                <c:pt idx="491" formatCode="0.000">
                  <c:v>0.80029300000000025</c:v>
                </c:pt>
                <c:pt idx="495" formatCode="0.000">
                  <c:v>0.82237700000000014</c:v>
                </c:pt>
                <c:pt idx="500" formatCode="0.000">
                  <c:v>0.85744299999999996</c:v>
                </c:pt>
                <c:pt idx="504" formatCode="0.000">
                  <c:v>0.89513500000000001</c:v>
                </c:pt>
                <c:pt idx="508" formatCode="0.000">
                  <c:v>0.9219409999999999</c:v>
                </c:pt>
                <c:pt idx="513" formatCode="0.000">
                  <c:v>0.97224699999999986</c:v>
                </c:pt>
                <c:pt idx="517" formatCode="0.000">
                  <c:v>0.99443900000000007</c:v>
                </c:pt>
                <c:pt idx="522" formatCode="0.000">
                  <c:v>1.0097129999999999</c:v>
                </c:pt>
                <c:pt idx="526" formatCode="0.000">
                  <c:v>1.0029520000000001</c:v>
                </c:pt>
                <c:pt idx="530" formatCode="0.000">
                  <c:v>1.09233</c:v>
                </c:pt>
                <c:pt idx="534" formatCode="0.000">
                  <c:v>1.1126209999999999</c:v>
                </c:pt>
                <c:pt idx="539" formatCode="0.000">
                  <c:v>1.1684239999999999</c:v>
                </c:pt>
                <c:pt idx="543" formatCode="0.000">
                  <c:v>1.2145589999999999</c:v>
                </c:pt>
                <c:pt idx="547" formatCode="0.000">
                  <c:v>1.2956290000000004</c:v>
                </c:pt>
                <c:pt idx="552" formatCode="0.000">
                  <c:v>1.374973</c:v>
                </c:pt>
                <c:pt idx="556" formatCode="0.000">
                  <c:v>1.4458780000000002</c:v>
                </c:pt>
                <c:pt idx="561" formatCode="0.000">
                  <c:v>1.5238579999999999</c:v>
                </c:pt>
                <c:pt idx="565" formatCode="0.000">
                  <c:v>1.6137720000000002</c:v>
                </c:pt>
                <c:pt idx="569" formatCode="0.000">
                  <c:v>1.6710160000000001</c:v>
                </c:pt>
                <c:pt idx="574" formatCode="0.000">
                  <c:v>1.72447036</c:v>
                </c:pt>
                <c:pt idx="578" formatCode="0.000">
                  <c:v>1.7951687000000003</c:v>
                </c:pt>
                <c:pt idx="582" formatCode="0.000">
                  <c:v>1.8472413000000001</c:v>
                </c:pt>
                <c:pt idx="587" formatCode="0.000">
                  <c:v>1.9529568099999999</c:v>
                </c:pt>
                <c:pt idx="591" formatCode="0.000">
                  <c:v>2.0412694900000004</c:v>
                </c:pt>
                <c:pt idx="595" formatCode="0.000">
                  <c:v>2.0930801999999993</c:v>
                </c:pt>
                <c:pt idx="600" formatCode="0.000">
                  <c:v>2.1727638499999999</c:v>
                </c:pt>
                <c:pt idx="604" formatCode="0.000">
                  <c:v>2.2687087500000001</c:v>
                </c:pt>
                <c:pt idx="609" formatCode="0.000">
                  <c:v>2.3433349200000002</c:v>
                </c:pt>
                <c:pt idx="613" formatCode="0.000">
                  <c:v>2.4576660899999996</c:v>
                </c:pt>
                <c:pt idx="617" formatCode="0.000">
                  <c:v>2.5022573900000005</c:v>
                </c:pt>
                <c:pt idx="622" formatCode="0.000">
                  <c:v>2.5728536100000001</c:v>
                </c:pt>
                <c:pt idx="626" formatCode="0.000">
                  <c:v>2.5845460999999998</c:v>
                </c:pt>
                <c:pt idx="630" formatCode="0.000">
                  <c:v>2.6825337100000004</c:v>
                </c:pt>
                <c:pt idx="634" formatCode="0.000">
                  <c:v>2.7690956500000001</c:v>
                </c:pt>
                <c:pt idx="639" formatCode="0.000">
                  <c:v>2.8377727199999994</c:v>
                </c:pt>
                <c:pt idx="643" formatCode="0.000">
                  <c:v>2.9420879800000002</c:v>
                </c:pt>
                <c:pt idx="648" formatCode="0.000">
                  <c:v>3.0149691299999999</c:v>
                </c:pt>
                <c:pt idx="652" formatCode="0.000">
                  <c:v>3.1248983699999995</c:v>
                </c:pt>
                <c:pt idx="656" formatCode="0.000">
                  <c:v>3.2224056999999995</c:v>
                </c:pt>
                <c:pt idx="661" formatCode="0.000">
                  <c:v>3.2949831800000005</c:v>
                </c:pt>
                <c:pt idx="665" formatCode="0.000">
                  <c:v>3.3357144500000002</c:v>
                </c:pt>
                <c:pt idx="669" formatCode="0.000">
                  <c:v>3.3866457500000009</c:v>
                </c:pt>
                <c:pt idx="674" formatCode="0.000">
                  <c:v>3.43338454</c:v>
                </c:pt>
                <c:pt idx="678" formatCode="0.000">
                  <c:v>3.4981148600000003</c:v>
                </c:pt>
                <c:pt idx="683" formatCode="0.000">
                  <c:v>3.5948354699999996</c:v>
                </c:pt>
                <c:pt idx="687" formatCode="0.000">
                  <c:v>3.7069177</c:v>
                </c:pt>
                <c:pt idx="691" formatCode="0.000">
                  <c:v>3.8043509499999995</c:v>
                </c:pt>
                <c:pt idx="695" formatCode="0.000">
                  <c:v>3.9252663000000001</c:v>
                </c:pt>
                <c:pt idx="700" formatCode="0.000">
                  <c:v>4.0791982200000003</c:v>
                </c:pt>
                <c:pt idx="704" formatCode="0.000">
                  <c:v>4.1882721100000007</c:v>
                </c:pt>
                <c:pt idx="708" formatCode="0.000">
                  <c:v>4.2913315599999997</c:v>
                </c:pt>
                <c:pt idx="713" formatCode="0.000">
                  <c:v>4.3670541400000005</c:v>
                </c:pt>
                <c:pt idx="717" formatCode="0.000">
                  <c:v>4.4883259200000012</c:v>
                </c:pt>
                <c:pt idx="722" formatCode="0.000">
                  <c:v>4.5888826000000007</c:v>
                </c:pt>
                <c:pt idx="726" formatCode="0.000">
                  <c:v>4.7523775799999992</c:v>
                </c:pt>
                <c:pt idx="730" formatCode="0.000">
                  <c:v>4.6456178100000001</c:v>
                </c:pt>
                <c:pt idx="735" formatCode="0.000">
                  <c:v>4.7644315600000002</c:v>
                </c:pt>
                <c:pt idx="739" formatCode="0.000">
                  <c:v>4.8962885900000002</c:v>
                </c:pt>
                <c:pt idx="743" formatCode="0.000">
                  <c:v>4.8715710699999999</c:v>
                </c:pt>
                <c:pt idx="747" formatCode="0.000">
                  <c:v>4.8787402599999998</c:v>
                </c:pt>
                <c:pt idx="752" formatCode="0.000">
                  <c:v>4.8174931700000005</c:v>
                </c:pt>
                <c:pt idx="756" formatCode="0.000">
                  <c:v>4.7951432500000006</c:v>
                </c:pt>
                <c:pt idx="761" formatCode="0.000">
                  <c:v>4.7724589500000008</c:v>
                </c:pt>
                <c:pt idx="765" formatCode="0.000">
                  <c:v>4.7470970899999996</c:v>
                </c:pt>
                <c:pt idx="769" formatCode="0.000">
                  <c:v>4.7498169100000016</c:v>
                </c:pt>
                <c:pt idx="774" formatCode="0.000">
                  <c:v>4.753226660000001</c:v>
                </c:pt>
                <c:pt idx="778" formatCode="0.000">
                  <c:v>4.6546215000000002</c:v>
                </c:pt>
                <c:pt idx="782" formatCode="0.000">
                  <c:v>4.6352703800000006</c:v>
                </c:pt>
                <c:pt idx="787" formatCode="0.000">
                  <c:v>4.5903076600000006</c:v>
                </c:pt>
                <c:pt idx="791" formatCode="0.000">
                  <c:v>4.5499386599999996</c:v>
                </c:pt>
                <c:pt idx="795" formatCode="0.000">
                  <c:v>4.4406929900000014</c:v>
                </c:pt>
                <c:pt idx="800" formatCode="0.000">
                  <c:v>4.4117075000000012</c:v>
                </c:pt>
                <c:pt idx="804" formatCode="0.000">
                  <c:v>4.3573190700000008</c:v>
                </c:pt>
                <c:pt idx="808" formatCode="0.000">
                  <c:v>4.3695220100000007</c:v>
                </c:pt>
                <c:pt idx="813" formatCode="0.000">
                  <c:v>4.3301919099999999</c:v>
                </c:pt>
                <c:pt idx="817" formatCode="0.000">
                  <c:v>4.3085102299999996</c:v>
                </c:pt>
                <c:pt idx="822" formatCode="0.000">
                  <c:v>4.4177644699999998</c:v>
                </c:pt>
                <c:pt idx="826" formatCode="0.000">
                  <c:v>4.4266701200000007</c:v>
                </c:pt>
                <c:pt idx="830" formatCode="0.000">
                  <c:v>4.3441377600000006</c:v>
                </c:pt>
                <c:pt idx="835" formatCode="0.000">
                  <c:v>4.4172147800000001</c:v>
                </c:pt>
                <c:pt idx="839" formatCode="0.000">
                  <c:v>4.5908496400000001</c:v>
                </c:pt>
                <c:pt idx="843" formatCode="0.000">
                  <c:v>4.6233095999999998</c:v>
                </c:pt>
                <c:pt idx="848" formatCode="0.000">
                  <c:v>4.6778649900000007</c:v>
                </c:pt>
                <c:pt idx="852" formatCode="0.000">
                  <c:v>4.7651467499999995</c:v>
                </c:pt>
                <c:pt idx="856" formatCode="0.000">
                  <c:v>4.7998634699999991</c:v>
                </c:pt>
                <c:pt idx="861" formatCode="0.000">
                  <c:v>4.8638351700000007</c:v>
                </c:pt>
                <c:pt idx="865" formatCode="0.000">
                  <c:v>4.8813916600000002</c:v>
                </c:pt>
                <c:pt idx="869" formatCode="0.000">
                  <c:v>5.1632711600000007</c:v>
                </c:pt>
                <c:pt idx="874" formatCode="0.000">
                  <c:v>5.4623315000000003</c:v>
                </c:pt>
                <c:pt idx="878" formatCode="0.000">
                  <c:v>5.6227615100000001</c:v>
                </c:pt>
                <c:pt idx="882" formatCode="0.000">
                  <c:v>5.7030814000000003</c:v>
                </c:pt>
                <c:pt idx="887" formatCode="0.000">
                  <c:v>5.6931960000000013</c:v>
                </c:pt>
                <c:pt idx="891" formatCode="0.000">
                  <c:v>5.8239120000000009</c:v>
                </c:pt>
                <c:pt idx="895" formatCode="0.000">
                  <c:v>6.0426510000000011</c:v>
                </c:pt>
                <c:pt idx="900" formatCode="0.000">
                  <c:v>6.1719970000000011</c:v>
                </c:pt>
                <c:pt idx="904" formatCode="0.000">
                  <c:v>6.2214199999999993</c:v>
                </c:pt>
                <c:pt idx="908" formatCode="0.000">
                  <c:v>6.330824999999999</c:v>
                </c:pt>
                <c:pt idx="913" formatCode="0.000">
                  <c:v>6.4570149999999993</c:v>
                </c:pt>
                <c:pt idx="917" formatCode="0.000">
                  <c:v>6.7528478574999999</c:v>
                </c:pt>
                <c:pt idx="922" formatCode="0.000">
                  <c:v>6.9655887200000004</c:v>
                </c:pt>
                <c:pt idx="926" formatCode="0.000">
                  <c:v>7.0981228819999993</c:v>
                </c:pt>
                <c:pt idx="930" formatCode="0.000">
                  <c:v>7.2227773219999989</c:v>
                </c:pt>
                <c:pt idx="935" formatCode="0.000">
                  <c:v>7.3640988504999987</c:v>
                </c:pt>
                <c:pt idx="939" formatCode="0.000">
                  <c:v>7.2437650559999991</c:v>
                </c:pt>
                <c:pt idx="943" formatCode="0.000">
                  <c:v>7.2390122389999991</c:v>
                </c:pt>
                <c:pt idx="947" formatCode="0.000">
                  <c:v>7.360927375000001</c:v>
                </c:pt>
                <c:pt idx="952" formatCode="0.000">
                  <c:v>7.4915926894999991</c:v>
                </c:pt>
                <c:pt idx="956" formatCode="0.000">
                  <c:v>7.5755685769999994</c:v>
                </c:pt>
                <c:pt idx="961" formatCode="0.000">
                  <c:v>7.6217378504143865</c:v>
                </c:pt>
                <c:pt idx="965" formatCode="0.000">
                  <c:v>7.7084091371912287</c:v>
                </c:pt>
                <c:pt idx="969" formatCode="0.000">
                  <c:v>7.8003517061948298</c:v>
                </c:pt>
                <c:pt idx="974" formatCode="0.000">
                  <c:v>7.9005151507921703</c:v>
                </c:pt>
                <c:pt idx="978" formatCode="0.000">
                  <c:v>8.0702119001572488</c:v>
                </c:pt>
                <c:pt idx="982" formatCode="0.000">
                  <c:v>8.1651422865532517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574576"/>
        <c:axId val="544575360"/>
      </c:lineChart>
      <c:lineChart>
        <c:grouping val="standard"/>
        <c:varyColors val="0"/>
        <c:ser>
          <c:idx val="1"/>
          <c:order val="2"/>
          <c:tx>
            <c:strRef>
              <c:f>'US prod &amp; WTI price'!$D$1</c:f>
              <c:strCache>
                <c:ptCount val="1"/>
                <c:pt idx="0">
                  <c:v>WTI Crude Oil Price USD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'US prod &amp; WTI price'!$B$2:$B$989</c:f>
              <c:numCache>
                <c:formatCode>0</c:formatCode>
                <c:ptCount val="988"/>
                <c:pt idx="0">
                  <c:v>2001</c:v>
                </c:pt>
                <c:pt idx="104">
                  <c:v>2003</c:v>
                </c:pt>
                <c:pt idx="209">
                  <c:v>2005</c:v>
                </c:pt>
                <c:pt idx="313">
                  <c:v>2007</c:v>
                </c:pt>
                <c:pt idx="417">
                  <c:v>2009</c:v>
                </c:pt>
                <c:pt idx="522">
                  <c:v>2011</c:v>
                </c:pt>
                <c:pt idx="626">
                  <c:v>2013</c:v>
                </c:pt>
                <c:pt idx="730">
                  <c:v>2015</c:v>
                </c:pt>
                <c:pt idx="835">
                  <c:v>2017</c:v>
                </c:pt>
                <c:pt idx="939">
                  <c:v>2019</c:v>
                </c:pt>
              </c:numCache>
            </c:numRef>
          </c:cat>
          <c:val>
            <c:numRef>
              <c:f>'US prod &amp; WTI price'!$D$2:$D$992</c:f>
              <c:numCache>
                <c:formatCode>General</c:formatCode>
                <c:ptCount val="991"/>
                <c:pt idx="0">
                  <c:v>27.8</c:v>
                </c:pt>
                <c:pt idx="1">
                  <c:v>28.81</c:v>
                </c:pt>
                <c:pt idx="2">
                  <c:v>30.63</c:v>
                </c:pt>
                <c:pt idx="3">
                  <c:v>31.35</c:v>
                </c:pt>
                <c:pt idx="4">
                  <c:v>29.59</c:v>
                </c:pt>
                <c:pt idx="5">
                  <c:v>30.92</c:v>
                </c:pt>
                <c:pt idx="6">
                  <c:v>29.67</c:v>
                </c:pt>
                <c:pt idx="7">
                  <c:v>28.65</c:v>
                </c:pt>
                <c:pt idx="8">
                  <c:v>27.91</c:v>
                </c:pt>
                <c:pt idx="9">
                  <c:v>28.45</c:v>
                </c:pt>
                <c:pt idx="10">
                  <c:v>27.02</c:v>
                </c:pt>
                <c:pt idx="11">
                  <c:v>26.42</c:v>
                </c:pt>
                <c:pt idx="12">
                  <c:v>26.86</c:v>
                </c:pt>
                <c:pt idx="13">
                  <c:v>26.76</c:v>
                </c:pt>
                <c:pt idx="14">
                  <c:v>28.27</c:v>
                </c:pt>
                <c:pt idx="15">
                  <c:v>27.89</c:v>
                </c:pt>
                <c:pt idx="16">
                  <c:v>26.99</c:v>
                </c:pt>
                <c:pt idx="17">
                  <c:v>28.36</c:v>
                </c:pt>
                <c:pt idx="18">
                  <c:v>28.12</c:v>
                </c:pt>
                <c:pt idx="19">
                  <c:v>29.08</c:v>
                </c:pt>
                <c:pt idx="20">
                  <c:v>28.92</c:v>
                </c:pt>
                <c:pt idx="21">
                  <c:v>28.44</c:v>
                </c:pt>
                <c:pt idx="22">
                  <c:v>27.98</c:v>
                </c:pt>
                <c:pt idx="23">
                  <c:v>28.9</c:v>
                </c:pt>
                <c:pt idx="24">
                  <c:v>27.09</c:v>
                </c:pt>
                <c:pt idx="25">
                  <c:v>26.37</c:v>
                </c:pt>
                <c:pt idx="26">
                  <c:v>26.87</c:v>
                </c:pt>
                <c:pt idx="27">
                  <c:v>27.07</c:v>
                </c:pt>
                <c:pt idx="28">
                  <c:v>25.26</c:v>
                </c:pt>
                <c:pt idx="29">
                  <c:v>26.5</c:v>
                </c:pt>
                <c:pt idx="30">
                  <c:v>27.1</c:v>
                </c:pt>
                <c:pt idx="31">
                  <c:v>27.87</c:v>
                </c:pt>
                <c:pt idx="32">
                  <c:v>27.52</c:v>
                </c:pt>
                <c:pt idx="33">
                  <c:v>27.25</c:v>
                </c:pt>
                <c:pt idx="34">
                  <c:v>26.84</c:v>
                </c:pt>
                <c:pt idx="35">
                  <c:v>27.38</c:v>
                </c:pt>
                <c:pt idx="36">
                  <c:v>28.22</c:v>
                </c:pt>
                <c:pt idx="37">
                  <c:v>27.09</c:v>
                </c:pt>
                <c:pt idx="38">
                  <c:v>22.35</c:v>
                </c:pt>
                <c:pt idx="39">
                  <c:v>22.6</c:v>
                </c:pt>
                <c:pt idx="40">
                  <c:v>22.66</c:v>
                </c:pt>
                <c:pt idx="41">
                  <c:v>21.92</c:v>
                </c:pt>
                <c:pt idx="42">
                  <c:v>21.78</c:v>
                </c:pt>
                <c:pt idx="43">
                  <c:v>21.17</c:v>
                </c:pt>
                <c:pt idx="44">
                  <c:v>20.7</c:v>
                </c:pt>
                <c:pt idx="45">
                  <c:v>19.61</c:v>
                </c:pt>
                <c:pt idx="46">
                  <c:v>18.28</c:v>
                </c:pt>
                <c:pt idx="47">
                  <c:v>19.13</c:v>
                </c:pt>
                <c:pt idx="48">
                  <c:v>19.47</c:v>
                </c:pt>
                <c:pt idx="49">
                  <c:v>18.45</c:v>
                </c:pt>
                <c:pt idx="50">
                  <c:v>19.2</c:v>
                </c:pt>
                <c:pt idx="51">
                  <c:v>20.94</c:v>
                </c:pt>
                <c:pt idx="52">
                  <c:v>20.8</c:v>
                </c:pt>
                <c:pt idx="53">
                  <c:v>20.54</c:v>
                </c:pt>
                <c:pt idx="54">
                  <c:v>18.61</c:v>
                </c:pt>
                <c:pt idx="55">
                  <c:v>19.21</c:v>
                </c:pt>
                <c:pt idx="56">
                  <c:v>19.71</c:v>
                </c:pt>
                <c:pt idx="57">
                  <c:v>19.97</c:v>
                </c:pt>
                <c:pt idx="58">
                  <c:v>21.18</c:v>
                </c:pt>
                <c:pt idx="59">
                  <c:v>20.7</c:v>
                </c:pt>
                <c:pt idx="60">
                  <c:v>21.43</c:v>
                </c:pt>
                <c:pt idx="61">
                  <c:v>23.31</c:v>
                </c:pt>
                <c:pt idx="62">
                  <c:v>24.4</c:v>
                </c:pt>
                <c:pt idx="63">
                  <c:v>25.25</c:v>
                </c:pt>
                <c:pt idx="64">
                  <c:v>25.86</c:v>
                </c:pt>
                <c:pt idx="65">
                  <c:v>26.99</c:v>
                </c:pt>
                <c:pt idx="66">
                  <c:v>25.24</c:v>
                </c:pt>
                <c:pt idx="67">
                  <c:v>25.54</c:v>
                </c:pt>
                <c:pt idx="68">
                  <c:v>26.46</c:v>
                </c:pt>
                <c:pt idx="69">
                  <c:v>26.88</c:v>
                </c:pt>
                <c:pt idx="70">
                  <c:v>27.27</c:v>
                </c:pt>
                <c:pt idx="71">
                  <c:v>28.43</c:v>
                </c:pt>
                <c:pt idx="72">
                  <c:v>27.18</c:v>
                </c:pt>
                <c:pt idx="73">
                  <c:v>25.22</c:v>
                </c:pt>
                <c:pt idx="74">
                  <c:v>25.01</c:v>
                </c:pt>
                <c:pt idx="75">
                  <c:v>24.94</c:v>
                </c:pt>
                <c:pt idx="76">
                  <c:v>25.61</c:v>
                </c:pt>
                <c:pt idx="77">
                  <c:v>26.52</c:v>
                </c:pt>
                <c:pt idx="78">
                  <c:v>26.81</c:v>
                </c:pt>
                <c:pt idx="79">
                  <c:v>26.7</c:v>
                </c:pt>
                <c:pt idx="80">
                  <c:v>27.62</c:v>
                </c:pt>
                <c:pt idx="81">
                  <c:v>26.64</c:v>
                </c:pt>
                <c:pt idx="82">
                  <c:v>26.87</c:v>
                </c:pt>
                <c:pt idx="83">
                  <c:v>26.77</c:v>
                </c:pt>
                <c:pt idx="84">
                  <c:v>28.52</c:v>
                </c:pt>
                <c:pt idx="85">
                  <c:v>30.09</c:v>
                </c:pt>
                <c:pt idx="86">
                  <c:v>28.84</c:v>
                </c:pt>
                <c:pt idx="87">
                  <c:v>28.65</c:v>
                </c:pt>
                <c:pt idx="88">
                  <c:v>29.59</c:v>
                </c:pt>
                <c:pt idx="89">
                  <c:v>29.39</c:v>
                </c:pt>
                <c:pt idx="90">
                  <c:v>30.63</c:v>
                </c:pt>
                <c:pt idx="91">
                  <c:v>30.25</c:v>
                </c:pt>
                <c:pt idx="92">
                  <c:v>29.37</c:v>
                </c:pt>
                <c:pt idx="93">
                  <c:v>29.65</c:v>
                </c:pt>
                <c:pt idx="94">
                  <c:v>27.88</c:v>
                </c:pt>
                <c:pt idx="95">
                  <c:v>27.03</c:v>
                </c:pt>
                <c:pt idx="96">
                  <c:v>25.97</c:v>
                </c:pt>
                <c:pt idx="97">
                  <c:v>25.68</c:v>
                </c:pt>
                <c:pt idx="98">
                  <c:v>26.98</c:v>
                </c:pt>
                <c:pt idx="99">
                  <c:v>26.83</c:v>
                </c:pt>
                <c:pt idx="100">
                  <c:v>27.14</c:v>
                </c:pt>
                <c:pt idx="101">
                  <c:v>27.82</c:v>
                </c:pt>
                <c:pt idx="102">
                  <c:v>30.35</c:v>
                </c:pt>
                <c:pt idx="103">
                  <c:v>32.380000000000003</c:v>
                </c:pt>
                <c:pt idx="104">
                  <c:v>31.96</c:v>
                </c:pt>
                <c:pt idx="105">
                  <c:v>31.54</c:v>
                </c:pt>
                <c:pt idx="106">
                  <c:v>33.04</c:v>
                </c:pt>
                <c:pt idx="107">
                  <c:v>34.46</c:v>
                </c:pt>
                <c:pt idx="108">
                  <c:v>33.19</c:v>
                </c:pt>
                <c:pt idx="109">
                  <c:v>33.950000000000003</c:v>
                </c:pt>
                <c:pt idx="110">
                  <c:v>35.79</c:v>
                </c:pt>
                <c:pt idx="111">
                  <c:v>36.78</c:v>
                </c:pt>
                <c:pt idx="112">
                  <c:v>36.979999999999997</c:v>
                </c:pt>
                <c:pt idx="113">
                  <c:v>36.979999999999997</c:v>
                </c:pt>
                <c:pt idx="114">
                  <c:v>36.659999999999997</c:v>
                </c:pt>
                <c:pt idx="115">
                  <c:v>30.46</c:v>
                </c:pt>
                <c:pt idx="116">
                  <c:v>30.43</c:v>
                </c:pt>
                <c:pt idx="117">
                  <c:v>29.33</c:v>
                </c:pt>
                <c:pt idx="118">
                  <c:v>28.03</c:v>
                </c:pt>
                <c:pt idx="119">
                  <c:v>29.28</c:v>
                </c:pt>
                <c:pt idx="120">
                  <c:v>28.43</c:v>
                </c:pt>
                <c:pt idx="121">
                  <c:v>25.69</c:v>
                </c:pt>
                <c:pt idx="122">
                  <c:v>26.58</c:v>
                </c:pt>
                <c:pt idx="123">
                  <c:v>28.54</c:v>
                </c:pt>
                <c:pt idx="124">
                  <c:v>29.29</c:v>
                </c:pt>
                <c:pt idx="125">
                  <c:v>29.1</c:v>
                </c:pt>
                <c:pt idx="126">
                  <c:v>30.68</c:v>
                </c:pt>
                <c:pt idx="127">
                  <c:v>31.46</c:v>
                </c:pt>
                <c:pt idx="128">
                  <c:v>30.6</c:v>
                </c:pt>
                <c:pt idx="129">
                  <c:v>30.01</c:v>
                </c:pt>
                <c:pt idx="130">
                  <c:v>30.31</c:v>
                </c:pt>
                <c:pt idx="131">
                  <c:v>30.73</c:v>
                </c:pt>
                <c:pt idx="132">
                  <c:v>31.48</c:v>
                </c:pt>
                <c:pt idx="133">
                  <c:v>30.61</c:v>
                </c:pt>
                <c:pt idx="134">
                  <c:v>30.73</c:v>
                </c:pt>
                <c:pt idx="135">
                  <c:v>32.11</c:v>
                </c:pt>
                <c:pt idx="136">
                  <c:v>31.31</c:v>
                </c:pt>
                <c:pt idx="137">
                  <c:v>31.19</c:v>
                </c:pt>
                <c:pt idx="138">
                  <c:v>31.56</c:v>
                </c:pt>
                <c:pt idx="139">
                  <c:v>29.2</c:v>
                </c:pt>
                <c:pt idx="140">
                  <c:v>28.92</c:v>
                </c:pt>
                <c:pt idx="141">
                  <c:v>27.39</c:v>
                </c:pt>
                <c:pt idx="142">
                  <c:v>27.73</c:v>
                </c:pt>
                <c:pt idx="143">
                  <c:v>29.43</c:v>
                </c:pt>
                <c:pt idx="144">
                  <c:v>30.69</c:v>
                </c:pt>
                <c:pt idx="145">
                  <c:v>31.49</c:v>
                </c:pt>
                <c:pt idx="146">
                  <c:v>30.17</c:v>
                </c:pt>
                <c:pt idx="147">
                  <c:v>29.28</c:v>
                </c:pt>
                <c:pt idx="148">
                  <c:v>29.79</c:v>
                </c:pt>
                <c:pt idx="149">
                  <c:v>31.56</c:v>
                </c:pt>
                <c:pt idx="150">
                  <c:v>32.58</c:v>
                </c:pt>
                <c:pt idx="151">
                  <c:v>30.11</c:v>
                </c:pt>
                <c:pt idx="152">
                  <c:v>30.63</c:v>
                </c:pt>
                <c:pt idx="153">
                  <c:v>32.159999999999997</c:v>
                </c:pt>
                <c:pt idx="154">
                  <c:v>33.200000000000003</c:v>
                </c:pt>
                <c:pt idx="155">
                  <c:v>32.24</c:v>
                </c:pt>
                <c:pt idx="156">
                  <c:v>32.68</c:v>
                </c:pt>
                <c:pt idx="157">
                  <c:v>33.89</c:v>
                </c:pt>
                <c:pt idx="158">
                  <c:v>34.51</c:v>
                </c:pt>
                <c:pt idx="159">
                  <c:v>35.450000000000003</c:v>
                </c:pt>
                <c:pt idx="160">
                  <c:v>33.61</c:v>
                </c:pt>
                <c:pt idx="161">
                  <c:v>33.409999999999997</c:v>
                </c:pt>
                <c:pt idx="162">
                  <c:v>33.880000000000003</c:v>
                </c:pt>
                <c:pt idx="163">
                  <c:v>35.54</c:v>
                </c:pt>
                <c:pt idx="164">
                  <c:v>36.08</c:v>
                </c:pt>
                <c:pt idx="165">
                  <c:v>36.67</c:v>
                </c:pt>
                <c:pt idx="166">
                  <c:v>36.44</c:v>
                </c:pt>
                <c:pt idx="167">
                  <c:v>37.78</c:v>
                </c:pt>
                <c:pt idx="168">
                  <c:v>36.65</c:v>
                </c:pt>
                <c:pt idx="169">
                  <c:v>35.229999999999997</c:v>
                </c:pt>
                <c:pt idx="170">
                  <c:v>35.700000000000003</c:v>
                </c:pt>
                <c:pt idx="171">
                  <c:v>37.39</c:v>
                </c:pt>
                <c:pt idx="172">
                  <c:v>37.32</c:v>
                </c:pt>
                <c:pt idx="173">
                  <c:v>37.31</c:v>
                </c:pt>
                <c:pt idx="174">
                  <c:v>39.24</c:v>
                </c:pt>
                <c:pt idx="175">
                  <c:v>40.369999999999997</c:v>
                </c:pt>
                <c:pt idx="176">
                  <c:v>40.840000000000003</c:v>
                </c:pt>
                <c:pt idx="177">
                  <c:v>40.65</c:v>
                </c:pt>
                <c:pt idx="178">
                  <c:v>40.01</c:v>
                </c:pt>
                <c:pt idx="179">
                  <c:v>37.99</c:v>
                </c:pt>
                <c:pt idx="180">
                  <c:v>37.86</c:v>
                </c:pt>
                <c:pt idx="181">
                  <c:v>37.700000000000003</c:v>
                </c:pt>
                <c:pt idx="182">
                  <c:v>37.14</c:v>
                </c:pt>
                <c:pt idx="183">
                  <c:v>39.729999999999997</c:v>
                </c:pt>
                <c:pt idx="184">
                  <c:v>40.33</c:v>
                </c:pt>
                <c:pt idx="185">
                  <c:v>41.27</c:v>
                </c:pt>
                <c:pt idx="186">
                  <c:v>42.5</c:v>
                </c:pt>
                <c:pt idx="187">
                  <c:v>43.81</c:v>
                </c:pt>
                <c:pt idx="188">
                  <c:v>45.24</c:v>
                </c:pt>
                <c:pt idx="189">
                  <c:v>47.28</c:v>
                </c:pt>
                <c:pt idx="190">
                  <c:v>44.34</c:v>
                </c:pt>
                <c:pt idx="191">
                  <c:v>43.28</c:v>
                </c:pt>
                <c:pt idx="192">
                  <c:v>43.33</c:v>
                </c:pt>
                <c:pt idx="193">
                  <c:v>44.39</c:v>
                </c:pt>
                <c:pt idx="194">
                  <c:v>47.82</c:v>
                </c:pt>
                <c:pt idx="195">
                  <c:v>49.71</c:v>
                </c:pt>
                <c:pt idx="196">
                  <c:v>51.77</c:v>
                </c:pt>
                <c:pt idx="197">
                  <c:v>54.12</c:v>
                </c:pt>
                <c:pt idx="198">
                  <c:v>54.43</c:v>
                </c:pt>
                <c:pt idx="199">
                  <c:v>53.43</c:v>
                </c:pt>
                <c:pt idx="200">
                  <c:v>49.81</c:v>
                </c:pt>
                <c:pt idx="201">
                  <c:v>48</c:v>
                </c:pt>
                <c:pt idx="202">
                  <c:v>47.02</c:v>
                </c:pt>
                <c:pt idx="203">
                  <c:v>48.79</c:v>
                </c:pt>
                <c:pt idx="204">
                  <c:v>46.06</c:v>
                </c:pt>
                <c:pt idx="205">
                  <c:v>41.91</c:v>
                </c:pt>
                <c:pt idx="206">
                  <c:v>43.5</c:v>
                </c:pt>
                <c:pt idx="207">
                  <c:v>44.39</c:v>
                </c:pt>
                <c:pt idx="208">
                  <c:v>42.52</c:v>
                </c:pt>
                <c:pt idx="209">
                  <c:v>44.07</c:v>
                </c:pt>
                <c:pt idx="210">
                  <c:v>46.79</c:v>
                </c:pt>
                <c:pt idx="211">
                  <c:v>47.85</c:v>
                </c:pt>
                <c:pt idx="212">
                  <c:v>48.56</c:v>
                </c:pt>
                <c:pt idx="213">
                  <c:v>46.97</c:v>
                </c:pt>
                <c:pt idx="214">
                  <c:v>46.08</c:v>
                </c:pt>
                <c:pt idx="215">
                  <c:v>47.82</c:v>
                </c:pt>
                <c:pt idx="216">
                  <c:v>51.75</c:v>
                </c:pt>
                <c:pt idx="217">
                  <c:v>52.74</c:v>
                </c:pt>
                <c:pt idx="218">
                  <c:v>54.22</c:v>
                </c:pt>
                <c:pt idx="219">
                  <c:v>55.93</c:v>
                </c:pt>
                <c:pt idx="220">
                  <c:v>52.95</c:v>
                </c:pt>
                <c:pt idx="221">
                  <c:v>54.97</c:v>
                </c:pt>
                <c:pt idx="222">
                  <c:v>55.24</c:v>
                </c:pt>
                <c:pt idx="223">
                  <c:v>51.44</c:v>
                </c:pt>
                <c:pt idx="224">
                  <c:v>52.39</c:v>
                </c:pt>
                <c:pt idx="225">
                  <c:v>52</c:v>
                </c:pt>
                <c:pt idx="226">
                  <c:v>50.64</c:v>
                </c:pt>
                <c:pt idx="227">
                  <c:v>50.33</c:v>
                </c:pt>
                <c:pt idx="228">
                  <c:v>47.77</c:v>
                </c:pt>
                <c:pt idx="229">
                  <c:v>50.15</c:v>
                </c:pt>
                <c:pt idx="230">
                  <c:v>53.76</c:v>
                </c:pt>
                <c:pt idx="231">
                  <c:v>53.74</c:v>
                </c:pt>
                <c:pt idx="232">
                  <c:v>56.18</c:v>
                </c:pt>
                <c:pt idx="233">
                  <c:v>59.04</c:v>
                </c:pt>
                <c:pt idx="234">
                  <c:v>58.21</c:v>
                </c:pt>
                <c:pt idx="235">
                  <c:v>60.36</c:v>
                </c:pt>
                <c:pt idx="236">
                  <c:v>59.18</c:v>
                </c:pt>
                <c:pt idx="237">
                  <c:v>57.3</c:v>
                </c:pt>
                <c:pt idx="238">
                  <c:v>59.39</c:v>
                </c:pt>
                <c:pt idx="239">
                  <c:v>61.64</c:v>
                </c:pt>
                <c:pt idx="240">
                  <c:v>64.849999999999994</c:v>
                </c:pt>
                <c:pt idx="241">
                  <c:v>64.92</c:v>
                </c:pt>
                <c:pt idx="242">
                  <c:v>66.34</c:v>
                </c:pt>
                <c:pt idx="243">
                  <c:v>68.47</c:v>
                </c:pt>
                <c:pt idx="244">
                  <c:v>64.81</c:v>
                </c:pt>
                <c:pt idx="245">
                  <c:v>63.84</c:v>
                </c:pt>
                <c:pt idx="246">
                  <c:v>66.430000000000007</c:v>
                </c:pt>
                <c:pt idx="247">
                  <c:v>66.06</c:v>
                </c:pt>
                <c:pt idx="248">
                  <c:v>63.06</c:v>
                </c:pt>
                <c:pt idx="249">
                  <c:v>62.87</c:v>
                </c:pt>
                <c:pt idx="250">
                  <c:v>62.28</c:v>
                </c:pt>
                <c:pt idx="251">
                  <c:v>61.33</c:v>
                </c:pt>
                <c:pt idx="252">
                  <c:v>60.34</c:v>
                </c:pt>
                <c:pt idx="253">
                  <c:v>58.8</c:v>
                </c:pt>
                <c:pt idx="254">
                  <c:v>57</c:v>
                </c:pt>
                <c:pt idx="255">
                  <c:v>58.13</c:v>
                </c:pt>
                <c:pt idx="256">
                  <c:v>57.78</c:v>
                </c:pt>
                <c:pt idx="257">
                  <c:v>59.83</c:v>
                </c:pt>
                <c:pt idx="258">
                  <c:v>60.32</c:v>
                </c:pt>
                <c:pt idx="259">
                  <c:v>57.97</c:v>
                </c:pt>
                <c:pt idx="260">
                  <c:v>59.82</c:v>
                </c:pt>
                <c:pt idx="261">
                  <c:v>63.39</c:v>
                </c:pt>
                <c:pt idx="262">
                  <c:v>63.74</c:v>
                </c:pt>
                <c:pt idx="263">
                  <c:v>66.790000000000006</c:v>
                </c:pt>
                <c:pt idx="264">
                  <c:v>66.819999999999993</c:v>
                </c:pt>
                <c:pt idx="265">
                  <c:v>66.59</c:v>
                </c:pt>
                <c:pt idx="266">
                  <c:v>63.06</c:v>
                </c:pt>
                <c:pt idx="267">
                  <c:v>59.37</c:v>
                </c:pt>
                <c:pt idx="268">
                  <c:v>59.93</c:v>
                </c:pt>
                <c:pt idx="269">
                  <c:v>62.27</c:v>
                </c:pt>
                <c:pt idx="270">
                  <c:v>60.89</c:v>
                </c:pt>
                <c:pt idx="271">
                  <c:v>62.64</c:v>
                </c:pt>
                <c:pt idx="272">
                  <c:v>61.36</c:v>
                </c:pt>
                <c:pt idx="273">
                  <c:v>65.67</c:v>
                </c:pt>
                <c:pt idx="274">
                  <c:v>66.56</c:v>
                </c:pt>
                <c:pt idx="275">
                  <c:v>68.849999999999994</c:v>
                </c:pt>
                <c:pt idx="276">
                  <c:v>71.87</c:v>
                </c:pt>
                <c:pt idx="277">
                  <c:v>70.38</c:v>
                </c:pt>
                <c:pt idx="278">
                  <c:v>72.14</c:v>
                </c:pt>
                <c:pt idx="279">
                  <c:v>71.5</c:v>
                </c:pt>
                <c:pt idx="280">
                  <c:v>69.069999999999993</c:v>
                </c:pt>
                <c:pt idx="281">
                  <c:v>70.349999999999994</c:v>
                </c:pt>
                <c:pt idx="282">
                  <c:v>71.53</c:v>
                </c:pt>
                <c:pt idx="283">
                  <c:v>71.540000000000006</c:v>
                </c:pt>
                <c:pt idx="284">
                  <c:v>69.48</c:v>
                </c:pt>
                <c:pt idx="285">
                  <c:v>69.94</c:v>
                </c:pt>
                <c:pt idx="286">
                  <c:v>72.650000000000006</c:v>
                </c:pt>
                <c:pt idx="287">
                  <c:v>74.650000000000006</c:v>
                </c:pt>
                <c:pt idx="288">
                  <c:v>75.209999999999994</c:v>
                </c:pt>
                <c:pt idx="289">
                  <c:v>73.98</c:v>
                </c:pt>
                <c:pt idx="290">
                  <c:v>73.87</c:v>
                </c:pt>
                <c:pt idx="291">
                  <c:v>75.2</c:v>
                </c:pt>
                <c:pt idx="292">
                  <c:v>75.63</c:v>
                </c:pt>
                <c:pt idx="293">
                  <c:v>71.790000000000006</c:v>
                </c:pt>
                <c:pt idx="294">
                  <c:v>72.12</c:v>
                </c:pt>
                <c:pt idx="295">
                  <c:v>70.010000000000005</c:v>
                </c:pt>
                <c:pt idx="296">
                  <c:v>67.53</c:v>
                </c:pt>
                <c:pt idx="297">
                  <c:v>63.98</c:v>
                </c:pt>
                <c:pt idx="298">
                  <c:v>61.4</c:v>
                </c:pt>
                <c:pt idx="299">
                  <c:v>61.94</c:v>
                </c:pt>
                <c:pt idx="300">
                  <c:v>59.77</c:v>
                </c:pt>
                <c:pt idx="301">
                  <c:v>58.58</c:v>
                </c:pt>
                <c:pt idx="302">
                  <c:v>58.48</c:v>
                </c:pt>
                <c:pt idx="303">
                  <c:v>58.88</c:v>
                </c:pt>
                <c:pt idx="304">
                  <c:v>58.55</c:v>
                </c:pt>
                <c:pt idx="305">
                  <c:v>59.96</c:v>
                </c:pt>
                <c:pt idx="306">
                  <c:v>57.56</c:v>
                </c:pt>
                <c:pt idx="307">
                  <c:v>57.24</c:v>
                </c:pt>
                <c:pt idx="308">
                  <c:v>62.02</c:v>
                </c:pt>
                <c:pt idx="309">
                  <c:v>62.32</c:v>
                </c:pt>
                <c:pt idx="310">
                  <c:v>61.91</c:v>
                </c:pt>
                <c:pt idx="311">
                  <c:v>62.4</c:v>
                </c:pt>
                <c:pt idx="312">
                  <c:v>60.66</c:v>
                </c:pt>
                <c:pt idx="313">
                  <c:v>57.76</c:v>
                </c:pt>
                <c:pt idx="314">
                  <c:v>54.11</c:v>
                </c:pt>
                <c:pt idx="315">
                  <c:v>51.51</c:v>
                </c:pt>
                <c:pt idx="316">
                  <c:v>53.57</c:v>
                </c:pt>
                <c:pt idx="317">
                  <c:v>57.11</c:v>
                </c:pt>
                <c:pt idx="318">
                  <c:v>58.99</c:v>
                </c:pt>
                <c:pt idx="319">
                  <c:v>58.41</c:v>
                </c:pt>
                <c:pt idx="320">
                  <c:v>59.57</c:v>
                </c:pt>
                <c:pt idx="321">
                  <c:v>61.64</c:v>
                </c:pt>
                <c:pt idx="322">
                  <c:v>60.85</c:v>
                </c:pt>
                <c:pt idx="323">
                  <c:v>57.94</c:v>
                </c:pt>
                <c:pt idx="324">
                  <c:v>58.26</c:v>
                </c:pt>
                <c:pt idx="325">
                  <c:v>64.180000000000007</c:v>
                </c:pt>
                <c:pt idx="326">
                  <c:v>64.819999999999993</c:v>
                </c:pt>
                <c:pt idx="327">
                  <c:v>62.58</c:v>
                </c:pt>
                <c:pt idx="328">
                  <c:v>63.06</c:v>
                </c:pt>
                <c:pt idx="329">
                  <c:v>65.260000000000005</c:v>
                </c:pt>
                <c:pt idx="330">
                  <c:v>63.82</c:v>
                </c:pt>
                <c:pt idx="331">
                  <c:v>61.9</c:v>
                </c:pt>
                <c:pt idx="332">
                  <c:v>63.61</c:v>
                </c:pt>
                <c:pt idx="333">
                  <c:v>64.89</c:v>
                </c:pt>
                <c:pt idx="334">
                  <c:v>63.94</c:v>
                </c:pt>
                <c:pt idx="335">
                  <c:v>65.900000000000006</c:v>
                </c:pt>
                <c:pt idx="336">
                  <c:v>66.62</c:v>
                </c:pt>
                <c:pt idx="337">
                  <c:v>68.78</c:v>
                </c:pt>
                <c:pt idx="338">
                  <c:v>69.13</c:v>
                </c:pt>
                <c:pt idx="339">
                  <c:v>71.78</c:v>
                </c:pt>
                <c:pt idx="340">
                  <c:v>72.790000000000006</c:v>
                </c:pt>
                <c:pt idx="341">
                  <c:v>74.92</c:v>
                </c:pt>
                <c:pt idx="342">
                  <c:v>75.150000000000006</c:v>
                </c:pt>
                <c:pt idx="343">
                  <c:v>76.75</c:v>
                </c:pt>
                <c:pt idx="344">
                  <c:v>71.92</c:v>
                </c:pt>
                <c:pt idx="345">
                  <c:v>72.05</c:v>
                </c:pt>
                <c:pt idx="346">
                  <c:v>70.19</c:v>
                </c:pt>
                <c:pt idx="347">
                  <c:v>72.930000000000007</c:v>
                </c:pt>
                <c:pt idx="348">
                  <c:v>75.959999999999994</c:v>
                </c:pt>
                <c:pt idx="349">
                  <c:v>78.95</c:v>
                </c:pt>
                <c:pt idx="350">
                  <c:v>82.26</c:v>
                </c:pt>
                <c:pt idx="351">
                  <c:v>81.7</c:v>
                </c:pt>
                <c:pt idx="352">
                  <c:v>80.59</c:v>
                </c:pt>
                <c:pt idx="353">
                  <c:v>81.459999999999994</c:v>
                </c:pt>
                <c:pt idx="354">
                  <c:v>87.8</c:v>
                </c:pt>
                <c:pt idx="355">
                  <c:v>89.23</c:v>
                </c:pt>
                <c:pt idx="356">
                  <c:v>93.46</c:v>
                </c:pt>
                <c:pt idx="357">
                  <c:v>95.81</c:v>
                </c:pt>
                <c:pt idx="358">
                  <c:v>93.56</c:v>
                </c:pt>
                <c:pt idx="359">
                  <c:v>97.93</c:v>
                </c:pt>
                <c:pt idx="360">
                  <c:v>92.47</c:v>
                </c:pt>
                <c:pt idx="361">
                  <c:v>88.71</c:v>
                </c:pt>
                <c:pt idx="362">
                  <c:v>91.18</c:v>
                </c:pt>
                <c:pt idx="363">
                  <c:v>91.16</c:v>
                </c:pt>
                <c:pt idx="364">
                  <c:v>95.64</c:v>
                </c:pt>
                <c:pt idx="365">
                  <c:v>98.17</c:v>
                </c:pt>
                <c:pt idx="366">
                  <c:v>94.76</c:v>
                </c:pt>
                <c:pt idx="367">
                  <c:v>91.51</c:v>
                </c:pt>
                <c:pt idx="368">
                  <c:v>89.41</c:v>
                </c:pt>
                <c:pt idx="369">
                  <c:v>91.14</c:v>
                </c:pt>
                <c:pt idx="370">
                  <c:v>89.08</c:v>
                </c:pt>
                <c:pt idx="371">
                  <c:v>94.13</c:v>
                </c:pt>
                <c:pt idx="372">
                  <c:v>99.61</c:v>
                </c:pt>
                <c:pt idx="373">
                  <c:v>100.84</c:v>
                </c:pt>
                <c:pt idx="374">
                  <c:v>103.44</c:v>
                </c:pt>
                <c:pt idx="375">
                  <c:v>109.35</c:v>
                </c:pt>
                <c:pt idx="376">
                  <c:v>105.28</c:v>
                </c:pt>
                <c:pt idx="377">
                  <c:v>104.49</c:v>
                </c:pt>
                <c:pt idx="378">
                  <c:v>103.46</c:v>
                </c:pt>
                <c:pt idx="379">
                  <c:v>109.71</c:v>
                </c:pt>
                <c:pt idx="380">
                  <c:v>114.33</c:v>
                </c:pt>
                <c:pt idx="381">
                  <c:v>118.53</c:v>
                </c:pt>
                <c:pt idx="382">
                  <c:v>115.42</c:v>
                </c:pt>
                <c:pt idx="383">
                  <c:v>123.01</c:v>
                </c:pt>
                <c:pt idx="384">
                  <c:v>124.96</c:v>
                </c:pt>
                <c:pt idx="385">
                  <c:v>130.13999999999999</c:v>
                </c:pt>
                <c:pt idx="386">
                  <c:v>128.47</c:v>
                </c:pt>
                <c:pt idx="387">
                  <c:v>128.16</c:v>
                </c:pt>
                <c:pt idx="388">
                  <c:v>134.80000000000001</c:v>
                </c:pt>
                <c:pt idx="389">
                  <c:v>134.34</c:v>
                </c:pt>
                <c:pt idx="390">
                  <c:v>137</c:v>
                </c:pt>
                <c:pt idx="391">
                  <c:v>142.52000000000001</c:v>
                </c:pt>
                <c:pt idx="392">
                  <c:v>139.94999999999999</c:v>
                </c:pt>
                <c:pt idx="393">
                  <c:v>135.37</c:v>
                </c:pt>
                <c:pt idx="394">
                  <c:v>125.92</c:v>
                </c:pt>
                <c:pt idx="395">
                  <c:v>124.57</c:v>
                </c:pt>
                <c:pt idx="396">
                  <c:v>118.8</c:v>
                </c:pt>
                <c:pt idx="397">
                  <c:v>114.4</c:v>
                </c:pt>
                <c:pt idx="398">
                  <c:v>115.7</c:v>
                </c:pt>
                <c:pt idx="399">
                  <c:v>116.09</c:v>
                </c:pt>
                <c:pt idx="400">
                  <c:v>108.37</c:v>
                </c:pt>
                <c:pt idx="401">
                  <c:v>102.88</c:v>
                </c:pt>
                <c:pt idx="402">
                  <c:v>97.19</c:v>
                </c:pt>
                <c:pt idx="403">
                  <c:v>111.12</c:v>
                </c:pt>
                <c:pt idx="404">
                  <c:v>96.59</c:v>
                </c:pt>
                <c:pt idx="405">
                  <c:v>86.24</c:v>
                </c:pt>
                <c:pt idx="406">
                  <c:v>75.19</c:v>
                </c:pt>
                <c:pt idx="407">
                  <c:v>68.56</c:v>
                </c:pt>
                <c:pt idx="408">
                  <c:v>65.209999999999994</c:v>
                </c:pt>
                <c:pt idx="409">
                  <c:v>64.31</c:v>
                </c:pt>
                <c:pt idx="410">
                  <c:v>58.6</c:v>
                </c:pt>
                <c:pt idx="411">
                  <c:v>52.26</c:v>
                </c:pt>
                <c:pt idx="412">
                  <c:v>53.27</c:v>
                </c:pt>
                <c:pt idx="413">
                  <c:v>45.6</c:v>
                </c:pt>
                <c:pt idx="414">
                  <c:v>44.57</c:v>
                </c:pt>
                <c:pt idx="415">
                  <c:v>39.700000000000003</c:v>
                </c:pt>
                <c:pt idx="416">
                  <c:v>32.979999999999997</c:v>
                </c:pt>
                <c:pt idx="417">
                  <c:v>42.4</c:v>
                </c:pt>
                <c:pt idx="418">
                  <c:v>44.46</c:v>
                </c:pt>
                <c:pt idx="419">
                  <c:v>36.729999999999997</c:v>
                </c:pt>
                <c:pt idx="420">
                  <c:v>42.15</c:v>
                </c:pt>
                <c:pt idx="421">
                  <c:v>42.7</c:v>
                </c:pt>
                <c:pt idx="422">
                  <c:v>40.78</c:v>
                </c:pt>
                <c:pt idx="423">
                  <c:v>36.94</c:v>
                </c:pt>
                <c:pt idx="424">
                  <c:v>37.15</c:v>
                </c:pt>
                <c:pt idx="425">
                  <c:v>41.1</c:v>
                </c:pt>
                <c:pt idx="426">
                  <c:v>43.18</c:v>
                </c:pt>
                <c:pt idx="427">
                  <c:v>45.66</c:v>
                </c:pt>
                <c:pt idx="428">
                  <c:v>49.49</c:v>
                </c:pt>
                <c:pt idx="429">
                  <c:v>52.99</c:v>
                </c:pt>
                <c:pt idx="430">
                  <c:v>50.34</c:v>
                </c:pt>
                <c:pt idx="431">
                  <c:v>50.46</c:v>
                </c:pt>
                <c:pt idx="432">
                  <c:v>49.86</c:v>
                </c:pt>
                <c:pt idx="433">
                  <c:v>47.8</c:v>
                </c:pt>
                <c:pt idx="434">
                  <c:v>50.2</c:v>
                </c:pt>
                <c:pt idx="435">
                  <c:v>55.96</c:v>
                </c:pt>
                <c:pt idx="436">
                  <c:v>57.94</c:v>
                </c:pt>
                <c:pt idx="437">
                  <c:v>60.32</c:v>
                </c:pt>
                <c:pt idx="438">
                  <c:v>64.319999999999993</c:v>
                </c:pt>
                <c:pt idx="439">
                  <c:v>68.11</c:v>
                </c:pt>
                <c:pt idx="440">
                  <c:v>70.849999999999994</c:v>
                </c:pt>
                <c:pt idx="441">
                  <c:v>70.62</c:v>
                </c:pt>
                <c:pt idx="442">
                  <c:v>68.58</c:v>
                </c:pt>
                <c:pt idx="443">
                  <c:v>69.319999999999993</c:v>
                </c:pt>
                <c:pt idx="444">
                  <c:v>61.48</c:v>
                </c:pt>
                <c:pt idx="445">
                  <c:v>61.29</c:v>
                </c:pt>
                <c:pt idx="446">
                  <c:v>65.28</c:v>
                </c:pt>
                <c:pt idx="447">
                  <c:v>67.03</c:v>
                </c:pt>
                <c:pt idx="448">
                  <c:v>71.58</c:v>
                </c:pt>
                <c:pt idx="449">
                  <c:v>69.64</c:v>
                </c:pt>
                <c:pt idx="450">
                  <c:v>70.8</c:v>
                </c:pt>
                <c:pt idx="451">
                  <c:v>72.37</c:v>
                </c:pt>
                <c:pt idx="452">
                  <c:v>68.39</c:v>
                </c:pt>
                <c:pt idx="453">
                  <c:v>70.91</c:v>
                </c:pt>
                <c:pt idx="454">
                  <c:v>71.319999999999993</c:v>
                </c:pt>
                <c:pt idx="455">
                  <c:v>68.33</c:v>
                </c:pt>
                <c:pt idx="456">
                  <c:v>68.84</c:v>
                </c:pt>
                <c:pt idx="457">
                  <c:v>70.8</c:v>
                </c:pt>
                <c:pt idx="458">
                  <c:v>75.73</c:v>
                </c:pt>
                <c:pt idx="459">
                  <c:v>80.06</c:v>
                </c:pt>
                <c:pt idx="460">
                  <c:v>78.47</c:v>
                </c:pt>
                <c:pt idx="461">
                  <c:v>79</c:v>
                </c:pt>
                <c:pt idx="462">
                  <c:v>78.239999999999995</c:v>
                </c:pt>
                <c:pt idx="463">
                  <c:v>78.37</c:v>
                </c:pt>
                <c:pt idx="464">
                  <c:v>76.14</c:v>
                </c:pt>
                <c:pt idx="465">
                  <c:v>76.81</c:v>
                </c:pt>
                <c:pt idx="466">
                  <c:v>71.510000000000005</c:v>
                </c:pt>
                <c:pt idx="467">
                  <c:v>71.72</c:v>
                </c:pt>
                <c:pt idx="468">
                  <c:v>74.760000000000005</c:v>
                </c:pt>
                <c:pt idx="469">
                  <c:v>79.069999999999993</c:v>
                </c:pt>
                <c:pt idx="470">
                  <c:v>82.34</c:v>
                </c:pt>
                <c:pt idx="471">
                  <c:v>80.06</c:v>
                </c:pt>
                <c:pt idx="472">
                  <c:v>76.62</c:v>
                </c:pt>
                <c:pt idx="473">
                  <c:v>73.94</c:v>
                </c:pt>
                <c:pt idx="474">
                  <c:v>74.569999999999993</c:v>
                </c:pt>
                <c:pt idx="475">
                  <c:v>73.88</c:v>
                </c:pt>
                <c:pt idx="476">
                  <c:v>78.25</c:v>
                </c:pt>
                <c:pt idx="477">
                  <c:v>79.22</c:v>
                </c:pt>
                <c:pt idx="478">
                  <c:v>80.19</c:v>
                </c:pt>
                <c:pt idx="479">
                  <c:v>81.760000000000005</c:v>
                </c:pt>
                <c:pt idx="480">
                  <c:v>81.44</c:v>
                </c:pt>
                <c:pt idx="481">
                  <c:v>80.650000000000006</c:v>
                </c:pt>
                <c:pt idx="482">
                  <c:v>83.01</c:v>
                </c:pt>
                <c:pt idx="483">
                  <c:v>85.66</c:v>
                </c:pt>
                <c:pt idx="484">
                  <c:v>84.34</c:v>
                </c:pt>
                <c:pt idx="485">
                  <c:v>82.9</c:v>
                </c:pt>
                <c:pt idx="486">
                  <c:v>84.22</c:v>
                </c:pt>
                <c:pt idx="487">
                  <c:v>80.239999999999995</c:v>
                </c:pt>
                <c:pt idx="488">
                  <c:v>74.98</c:v>
                </c:pt>
                <c:pt idx="489">
                  <c:v>69.14</c:v>
                </c:pt>
                <c:pt idx="490">
                  <c:v>70.62</c:v>
                </c:pt>
                <c:pt idx="491">
                  <c:v>72.91</c:v>
                </c:pt>
                <c:pt idx="492">
                  <c:v>73.44</c:v>
                </c:pt>
                <c:pt idx="493">
                  <c:v>76.7</c:v>
                </c:pt>
                <c:pt idx="494">
                  <c:v>77.06</c:v>
                </c:pt>
                <c:pt idx="495">
                  <c:v>74.959999999999994</c:v>
                </c:pt>
                <c:pt idx="496">
                  <c:v>74.39</c:v>
                </c:pt>
                <c:pt idx="497">
                  <c:v>76.349999999999994</c:v>
                </c:pt>
                <c:pt idx="498">
                  <c:v>77.56</c:v>
                </c:pt>
                <c:pt idx="499">
                  <c:v>78.12</c:v>
                </c:pt>
                <c:pt idx="500">
                  <c:v>81.790000000000006</c:v>
                </c:pt>
                <c:pt idx="501">
                  <c:v>78.17</c:v>
                </c:pt>
                <c:pt idx="502">
                  <c:v>74.84</c:v>
                </c:pt>
                <c:pt idx="503">
                  <c:v>72.91</c:v>
                </c:pt>
                <c:pt idx="504">
                  <c:v>74.02</c:v>
                </c:pt>
                <c:pt idx="505">
                  <c:v>74.819999999999993</c:v>
                </c:pt>
                <c:pt idx="506">
                  <c:v>75.62</c:v>
                </c:pt>
                <c:pt idx="507">
                  <c:v>73.760000000000005</c:v>
                </c:pt>
                <c:pt idx="508">
                  <c:v>78.41</c:v>
                </c:pt>
                <c:pt idx="509">
                  <c:v>82.29</c:v>
                </c:pt>
                <c:pt idx="510">
                  <c:v>82.16</c:v>
                </c:pt>
                <c:pt idx="511">
                  <c:v>81.150000000000006</c:v>
                </c:pt>
                <c:pt idx="512">
                  <c:v>82.03</c:v>
                </c:pt>
                <c:pt idx="513">
                  <c:v>84.93</c:v>
                </c:pt>
                <c:pt idx="514">
                  <c:v>86.91</c:v>
                </c:pt>
                <c:pt idx="515">
                  <c:v>82.23</c:v>
                </c:pt>
                <c:pt idx="516">
                  <c:v>82.28</c:v>
                </c:pt>
                <c:pt idx="517">
                  <c:v>86.75</c:v>
                </c:pt>
                <c:pt idx="518">
                  <c:v>88.5</c:v>
                </c:pt>
                <c:pt idx="519">
                  <c:v>88.27</c:v>
                </c:pt>
                <c:pt idx="520">
                  <c:v>89.66</c:v>
                </c:pt>
                <c:pt idx="521">
                  <c:v>90.97</c:v>
                </c:pt>
                <c:pt idx="522">
                  <c:v>89.54</c:v>
                </c:pt>
                <c:pt idx="523">
                  <c:v>91.02</c:v>
                </c:pt>
                <c:pt idx="524">
                  <c:v>89.75</c:v>
                </c:pt>
                <c:pt idx="525">
                  <c:v>86.11</c:v>
                </c:pt>
                <c:pt idx="526">
                  <c:v>89.52</c:v>
                </c:pt>
                <c:pt idx="527">
                  <c:v>85.51</c:v>
                </c:pt>
                <c:pt idx="528">
                  <c:v>84.13</c:v>
                </c:pt>
                <c:pt idx="529">
                  <c:v>95.26</c:v>
                </c:pt>
                <c:pt idx="530">
                  <c:v>101.05</c:v>
                </c:pt>
                <c:pt idx="531">
                  <c:v>103.74</c:v>
                </c:pt>
                <c:pt idx="532">
                  <c:v>99.79</c:v>
                </c:pt>
                <c:pt idx="533">
                  <c:v>104.41</c:v>
                </c:pt>
                <c:pt idx="534">
                  <c:v>105.08</c:v>
                </c:pt>
                <c:pt idx="535">
                  <c:v>109.29</c:v>
                </c:pt>
                <c:pt idx="536">
                  <c:v>107.75</c:v>
                </c:pt>
                <c:pt idx="537">
                  <c:v>109.11</c:v>
                </c:pt>
                <c:pt idx="538">
                  <c:v>112.3</c:v>
                </c:pt>
                <c:pt idx="539">
                  <c:v>105.84</c:v>
                </c:pt>
                <c:pt idx="540">
                  <c:v>99.87</c:v>
                </c:pt>
                <c:pt idx="541">
                  <c:v>97.99</c:v>
                </c:pt>
                <c:pt idx="542">
                  <c:v>99.55</c:v>
                </c:pt>
                <c:pt idx="543">
                  <c:v>100.92</c:v>
                </c:pt>
                <c:pt idx="544">
                  <c:v>100.05</c:v>
                </c:pt>
                <c:pt idx="545">
                  <c:v>95.87</c:v>
                </c:pt>
                <c:pt idx="546">
                  <c:v>92.7</c:v>
                </c:pt>
                <c:pt idx="547">
                  <c:v>93.7</c:v>
                </c:pt>
                <c:pt idx="548">
                  <c:v>97.12</c:v>
                </c:pt>
                <c:pt idx="549">
                  <c:v>96.72</c:v>
                </c:pt>
                <c:pt idx="550">
                  <c:v>98.01</c:v>
                </c:pt>
                <c:pt idx="551">
                  <c:v>97.83</c:v>
                </c:pt>
                <c:pt idx="552">
                  <c:v>90.85</c:v>
                </c:pt>
                <c:pt idx="553">
                  <c:v>82.86</c:v>
                </c:pt>
                <c:pt idx="554">
                  <c:v>85.36</c:v>
                </c:pt>
                <c:pt idx="555">
                  <c:v>85.06</c:v>
                </c:pt>
                <c:pt idx="556">
                  <c:v>88.07</c:v>
                </c:pt>
                <c:pt idx="557">
                  <c:v>87.91</c:v>
                </c:pt>
                <c:pt idx="558">
                  <c:v>88.93</c:v>
                </c:pt>
                <c:pt idx="559">
                  <c:v>83.65</c:v>
                </c:pt>
                <c:pt idx="560">
                  <c:v>81.180000000000007</c:v>
                </c:pt>
                <c:pt idx="561">
                  <c:v>79.430000000000007</c:v>
                </c:pt>
                <c:pt idx="562">
                  <c:v>85.35</c:v>
                </c:pt>
                <c:pt idx="563">
                  <c:v>86.82</c:v>
                </c:pt>
                <c:pt idx="564">
                  <c:v>92.32</c:v>
                </c:pt>
                <c:pt idx="565">
                  <c:v>93.24</c:v>
                </c:pt>
                <c:pt idx="566">
                  <c:v>96.97</c:v>
                </c:pt>
                <c:pt idx="567">
                  <c:v>99.32</c:v>
                </c:pt>
                <c:pt idx="568">
                  <c:v>96.89</c:v>
                </c:pt>
                <c:pt idx="569">
                  <c:v>99.91</c:v>
                </c:pt>
                <c:pt idx="570">
                  <c:v>100.08</c:v>
                </c:pt>
                <c:pt idx="571">
                  <c:v>96.06</c:v>
                </c:pt>
                <c:pt idx="572">
                  <c:v>97.74</c:v>
                </c:pt>
                <c:pt idx="573">
                  <c:v>99.81</c:v>
                </c:pt>
                <c:pt idx="574">
                  <c:v>102.39</c:v>
                </c:pt>
                <c:pt idx="575">
                  <c:v>100.43</c:v>
                </c:pt>
                <c:pt idx="576">
                  <c:v>99.95</c:v>
                </c:pt>
                <c:pt idx="577">
                  <c:v>99.35</c:v>
                </c:pt>
                <c:pt idx="578">
                  <c:v>97.8</c:v>
                </c:pt>
                <c:pt idx="579">
                  <c:v>98.56</c:v>
                </c:pt>
                <c:pt idx="580">
                  <c:v>101.73</c:v>
                </c:pt>
                <c:pt idx="581">
                  <c:v>107.18</c:v>
                </c:pt>
                <c:pt idx="582">
                  <c:v>107.52</c:v>
                </c:pt>
                <c:pt idx="583">
                  <c:v>106.32</c:v>
                </c:pt>
                <c:pt idx="584">
                  <c:v>106.15</c:v>
                </c:pt>
                <c:pt idx="585">
                  <c:v>106.41</c:v>
                </c:pt>
                <c:pt idx="586">
                  <c:v>105.12</c:v>
                </c:pt>
                <c:pt idx="587">
                  <c:v>103.52</c:v>
                </c:pt>
                <c:pt idx="588">
                  <c:v>102.55</c:v>
                </c:pt>
                <c:pt idx="589">
                  <c:v>103.15</c:v>
                </c:pt>
                <c:pt idx="590">
                  <c:v>103.78</c:v>
                </c:pt>
                <c:pt idx="591">
                  <c:v>103.47</c:v>
                </c:pt>
                <c:pt idx="592">
                  <c:v>96.98</c:v>
                </c:pt>
                <c:pt idx="593">
                  <c:v>93.11</c:v>
                </c:pt>
                <c:pt idx="594">
                  <c:v>90.88</c:v>
                </c:pt>
                <c:pt idx="595">
                  <c:v>87.06</c:v>
                </c:pt>
                <c:pt idx="596">
                  <c:v>84.43</c:v>
                </c:pt>
                <c:pt idx="597">
                  <c:v>83.27</c:v>
                </c:pt>
                <c:pt idx="598">
                  <c:v>81.11</c:v>
                </c:pt>
                <c:pt idx="599">
                  <c:v>80.23</c:v>
                </c:pt>
                <c:pt idx="600">
                  <c:v>85.74</c:v>
                </c:pt>
                <c:pt idx="601">
                  <c:v>85.78</c:v>
                </c:pt>
                <c:pt idx="602">
                  <c:v>90.34</c:v>
                </c:pt>
                <c:pt idx="603">
                  <c:v>88.88</c:v>
                </c:pt>
                <c:pt idx="604">
                  <c:v>89.1</c:v>
                </c:pt>
                <c:pt idx="605">
                  <c:v>93.14</c:v>
                </c:pt>
                <c:pt idx="606">
                  <c:v>94.43</c:v>
                </c:pt>
                <c:pt idx="607">
                  <c:v>96.22</c:v>
                </c:pt>
                <c:pt idx="608">
                  <c:v>95.68</c:v>
                </c:pt>
                <c:pt idx="609">
                  <c:v>95.68</c:v>
                </c:pt>
                <c:pt idx="610">
                  <c:v>97.56</c:v>
                </c:pt>
                <c:pt idx="611">
                  <c:v>93.7</c:v>
                </c:pt>
                <c:pt idx="612">
                  <c:v>91.35</c:v>
                </c:pt>
                <c:pt idx="613">
                  <c:v>90.81</c:v>
                </c:pt>
                <c:pt idx="614">
                  <c:v>91.42</c:v>
                </c:pt>
                <c:pt idx="615">
                  <c:v>91.59</c:v>
                </c:pt>
                <c:pt idx="616">
                  <c:v>86.35</c:v>
                </c:pt>
                <c:pt idx="617">
                  <c:v>85.87</c:v>
                </c:pt>
                <c:pt idx="618">
                  <c:v>85.98</c:v>
                </c:pt>
                <c:pt idx="619">
                  <c:v>85.87</c:v>
                </c:pt>
                <c:pt idx="620">
                  <c:v>87.4</c:v>
                </c:pt>
                <c:pt idx="621">
                  <c:v>87.27</c:v>
                </c:pt>
                <c:pt idx="622">
                  <c:v>87</c:v>
                </c:pt>
                <c:pt idx="623">
                  <c:v>85.71</c:v>
                </c:pt>
                <c:pt idx="624">
                  <c:v>88.24</c:v>
                </c:pt>
                <c:pt idx="625">
                  <c:v>90.14</c:v>
                </c:pt>
                <c:pt idx="626">
                  <c:v>92.77</c:v>
                </c:pt>
                <c:pt idx="627">
                  <c:v>93.38</c:v>
                </c:pt>
                <c:pt idx="628">
                  <c:v>94.58</c:v>
                </c:pt>
                <c:pt idx="629">
                  <c:v>95.41</c:v>
                </c:pt>
                <c:pt idx="630">
                  <c:v>97.33</c:v>
                </c:pt>
                <c:pt idx="631">
                  <c:v>96.18</c:v>
                </c:pt>
                <c:pt idx="632">
                  <c:v>96.95</c:v>
                </c:pt>
                <c:pt idx="633">
                  <c:v>94.38</c:v>
                </c:pt>
                <c:pt idx="634">
                  <c:v>92.19</c:v>
                </c:pt>
                <c:pt idx="635">
                  <c:v>91</c:v>
                </c:pt>
                <c:pt idx="636">
                  <c:v>92.7</c:v>
                </c:pt>
                <c:pt idx="637">
                  <c:v>93.05</c:v>
                </c:pt>
                <c:pt idx="638">
                  <c:v>96.08</c:v>
                </c:pt>
                <c:pt idx="639">
                  <c:v>95.07</c:v>
                </c:pt>
                <c:pt idx="640">
                  <c:v>93.36</c:v>
                </c:pt>
                <c:pt idx="641">
                  <c:v>88</c:v>
                </c:pt>
                <c:pt idx="642">
                  <c:v>91</c:v>
                </c:pt>
                <c:pt idx="643">
                  <c:v>93.4</c:v>
                </c:pt>
                <c:pt idx="644">
                  <c:v>95.84</c:v>
                </c:pt>
                <c:pt idx="645">
                  <c:v>94.65</c:v>
                </c:pt>
                <c:pt idx="646">
                  <c:v>94.76</c:v>
                </c:pt>
                <c:pt idx="647">
                  <c:v>93.32</c:v>
                </c:pt>
                <c:pt idx="648">
                  <c:v>94.25</c:v>
                </c:pt>
                <c:pt idx="649">
                  <c:v>96.36</c:v>
                </c:pt>
                <c:pt idx="650">
                  <c:v>96.65</c:v>
                </c:pt>
                <c:pt idx="651">
                  <c:v>95.83</c:v>
                </c:pt>
                <c:pt idx="652">
                  <c:v>100.65</c:v>
                </c:pt>
                <c:pt idx="653">
                  <c:v>104.7</c:v>
                </c:pt>
                <c:pt idx="654">
                  <c:v>106.88</c:v>
                </c:pt>
                <c:pt idx="655">
                  <c:v>105.88</c:v>
                </c:pt>
                <c:pt idx="656">
                  <c:v>105.54</c:v>
                </c:pt>
                <c:pt idx="657">
                  <c:v>105.17</c:v>
                </c:pt>
                <c:pt idx="658">
                  <c:v>106.97</c:v>
                </c:pt>
                <c:pt idx="659">
                  <c:v>105.48</c:v>
                </c:pt>
                <c:pt idx="660">
                  <c:v>108.33</c:v>
                </c:pt>
                <c:pt idx="661">
                  <c:v>108.77</c:v>
                </c:pt>
                <c:pt idx="662">
                  <c:v>108.36</c:v>
                </c:pt>
                <c:pt idx="663">
                  <c:v>106.22</c:v>
                </c:pt>
                <c:pt idx="664">
                  <c:v>103.1</c:v>
                </c:pt>
                <c:pt idx="665">
                  <c:v>103.14</c:v>
                </c:pt>
                <c:pt idx="666">
                  <c:v>102.7</c:v>
                </c:pt>
                <c:pt idx="667">
                  <c:v>101.51</c:v>
                </c:pt>
                <c:pt idx="668">
                  <c:v>97.57</c:v>
                </c:pt>
                <c:pt idx="669">
                  <c:v>96.94</c:v>
                </c:pt>
                <c:pt idx="670">
                  <c:v>94.31</c:v>
                </c:pt>
                <c:pt idx="671">
                  <c:v>93.94</c:v>
                </c:pt>
                <c:pt idx="672">
                  <c:v>93.92</c:v>
                </c:pt>
                <c:pt idx="673">
                  <c:v>92.97</c:v>
                </c:pt>
                <c:pt idx="674">
                  <c:v>96.21</c:v>
                </c:pt>
                <c:pt idx="675">
                  <c:v>97.23</c:v>
                </c:pt>
                <c:pt idx="676">
                  <c:v>97.85</c:v>
                </c:pt>
                <c:pt idx="677">
                  <c:v>99.15</c:v>
                </c:pt>
                <c:pt idx="678">
                  <c:v>96.47</c:v>
                </c:pt>
                <c:pt idx="679">
                  <c:v>92.42</c:v>
                </c:pt>
                <c:pt idx="680">
                  <c:v>92.98</c:v>
                </c:pt>
                <c:pt idx="681">
                  <c:v>96.19</c:v>
                </c:pt>
                <c:pt idx="682">
                  <c:v>97.29</c:v>
                </c:pt>
                <c:pt idx="683">
                  <c:v>97.78</c:v>
                </c:pt>
                <c:pt idx="684">
                  <c:v>100.21</c:v>
                </c:pt>
                <c:pt idx="685">
                  <c:v>102.93</c:v>
                </c:pt>
                <c:pt idx="686">
                  <c:v>102.77</c:v>
                </c:pt>
                <c:pt idx="687">
                  <c:v>103.07</c:v>
                </c:pt>
                <c:pt idx="688">
                  <c:v>99.55</c:v>
                </c:pt>
                <c:pt idx="689">
                  <c:v>99.77</c:v>
                </c:pt>
                <c:pt idx="690">
                  <c:v>100.66</c:v>
                </c:pt>
                <c:pt idx="691">
                  <c:v>100.46</c:v>
                </c:pt>
                <c:pt idx="692">
                  <c:v>102.72</c:v>
                </c:pt>
                <c:pt idx="693">
                  <c:v>103.95</c:v>
                </c:pt>
                <c:pt idx="694">
                  <c:v>102.11</c:v>
                </c:pt>
                <c:pt idx="695">
                  <c:v>100.51</c:v>
                </c:pt>
                <c:pt idx="696">
                  <c:v>100.29</c:v>
                </c:pt>
                <c:pt idx="697">
                  <c:v>101.92</c:v>
                </c:pt>
                <c:pt idx="698">
                  <c:v>103.82</c:v>
                </c:pt>
                <c:pt idx="699">
                  <c:v>103.95</c:v>
                </c:pt>
                <c:pt idx="700">
                  <c:v>103.23</c:v>
                </c:pt>
                <c:pt idx="701">
                  <c:v>105.97</c:v>
                </c:pt>
                <c:pt idx="702">
                  <c:v>107.23</c:v>
                </c:pt>
                <c:pt idx="703">
                  <c:v>106.69</c:v>
                </c:pt>
                <c:pt idx="704">
                  <c:v>105.52</c:v>
                </c:pt>
                <c:pt idx="705">
                  <c:v>103.25</c:v>
                </c:pt>
                <c:pt idx="706">
                  <c:v>102.37</c:v>
                </c:pt>
                <c:pt idx="707">
                  <c:v>104.35</c:v>
                </c:pt>
                <c:pt idx="708">
                  <c:v>102.19</c:v>
                </c:pt>
                <c:pt idx="709">
                  <c:v>97.5</c:v>
                </c:pt>
                <c:pt idx="710">
                  <c:v>97.17</c:v>
                </c:pt>
                <c:pt idx="711">
                  <c:v>94.95</c:v>
                </c:pt>
                <c:pt idx="712">
                  <c:v>96.25</c:v>
                </c:pt>
                <c:pt idx="713">
                  <c:v>94.06</c:v>
                </c:pt>
                <c:pt idx="714">
                  <c:v>92.43</c:v>
                </c:pt>
                <c:pt idx="715">
                  <c:v>93.52</c:v>
                </c:pt>
                <c:pt idx="716">
                  <c:v>93.15</c:v>
                </c:pt>
                <c:pt idx="717">
                  <c:v>91.44</c:v>
                </c:pt>
                <c:pt idx="718">
                  <c:v>87.63</c:v>
                </c:pt>
                <c:pt idx="719">
                  <c:v>82.88</c:v>
                </c:pt>
                <c:pt idx="720">
                  <c:v>82.12</c:v>
                </c:pt>
                <c:pt idx="721">
                  <c:v>81.290000000000006</c:v>
                </c:pt>
                <c:pt idx="722">
                  <c:v>78.239999999999995</c:v>
                </c:pt>
                <c:pt idx="723">
                  <c:v>76.5</c:v>
                </c:pt>
                <c:pt idx="724">
                  <c:v>75.38</c:v>
                </c:pt>
                <c:pt idx="725">
                  <c:v>72.36</c:v>
                </c:pt>
                <c:pt idx="726">
                  <c:v>67.180000000000007</c:v>
                </c:pt>
                <c:pt idx="727">
                  <c:v>61.14</c:v>
                </c:pt>
                <c:pt idx="728">
                  <c:v>55.89</c:v>
                </c:pt>
                <c:pt idx="729">
                  <c:v>55.58</c:v>
                </c:pt>
                <c:pt idx="730">
                  <c:v>53.44</c:v>
                </c:pt>
                <c:pt idx="731">
                  <c:v>48.77</c:v>
                </c:pt>
                <c:pt idx="732">
                  <c:v>47.07</c:v>
                </c:pt>
                <c:pt idx="733">
                  <c:v>46.46</c:v>
                </c:pt>
                <c:pt idx="734">
                  <c:v>45.32</c:v>
                </c:pt>
                <c:pt idx="735">
                  <c:v>50.58</c:v>
                </c:pt>
                <c:pt idx="736">
                  <c:v>51.14</c:v>
                </c:pt>
                <c:pt idx="737">
                  <c:v>51.69</c:v>
                </c:pt>
                <c:pt idx="738">
                  <c:v>49.16</c:v>
                </c:pt>
                <c:pt idx="739">
                  <c:v>50.38</c:v>
                </c:pt>
                <c:pt idx="740">
                  <c:v>47.69</c:v>
                </c:pt>
                <c:pt idx="741">
                  <c:v>44.39</c:v>
                </c:pt>
                <c:pt idx="742">
                  <c:v>48.68</c:v>
                </c:pt>
                <c:pt idx="743">
                  <c:v>48.91</c:v>
                </c:pt>
                <c:pt idx="744">
                  <c:v>51.78</c:v>
                </c:pt>
                <c:pt idx="745">
                  <c:v>54.78</c:v>
                </c:pt>
                <c:pt idx="746">
                  <c:v>56.14</c:v>
                </c:pt>
                <c:pt idx="747">
                  <c:v>57.98</c:v>
                </c:pt>
                <c:pt idx="748">
                  <c:v>59.73</c:v>
                </c:pt>
                <c:pt idx="749">
                  <c:v>60.01</c:v>
                </c:pt>
                <c:pt idx="750">
                  <c:v>58.95</c:v>
                </c:pt>
                <c:pt idx="751">
                  <c:v>58.19</c:v>
                </c:pt>
                <c:pt idx="752">
                  <c:v>59.66</c:v>
                </c:pt>
                <c:pt idx="753">
                  <c:v>60.07</c:v>
                </c:pt>
                <c:pt idx="754">
                  <c:v>59.89</c:v>
                </c:pt>
                <c:pt idx="755">
                  <c:v>60.01</c:v>
                </c:pt>
                <c:pt idx="756">
                  <c:v>57.92</c:v>
                </c:pt>
                <c:pt idx="757">
                  <c:v>52.38</c:v>
                </c:pt>
                <c:pt idx="758">
                  <c:v>51.68</c:v>
                </c:pt>
                <c:pt idx="759">
                  <c:v>49.21</c:v>
                </c:pt>
                <c:pt idx="760">
                  <c:v>47.91</c:v>
                </c:pt>
                <c:pt idx="761">
                  <c:v>44.94</c:v>
                </c:pt>
                <c:pt idx="762">
                  <c:v>43.2</c:v>
                </c:pt>
                <c:pt idx="763">
                  <c:v>41.34</c:v>
                </c:pt>
                <c:pt idx="764">
                  <c:v>40.729999999999997</c:v>
                </c:pt>
                <c:pt idx="765">
                  <c:v>46.73</c:v>
                </c:pt>
                <c:pt idx="766">
                  <c:v>45.16</c:v>
                </c:pt>
                <c:pt idx="767">
                  <c:v>45.48</c:v>
                </c:pt>
                <c:pt idx="768">
                  <c:v>45.57</c:v>
                </c:pt>
                <c:pt idx="769">
                  <c:v>45</c:v>
                </c:pt>
                <c:pt idx="770">
                  <c:v>48.36</c:v>
                </c:pt>
                <c:pt idx="771">
                  <c:v>46.82</c:v>
                </c:pt>
                <c:pt idx="772">
                  <c:v>45.16</c:v>
                </c:pt>
                <c:pt idx="773">
                  <c:v>44.99</c:v>
                </c:pt>
                <c:pt idx="774">
                  <c:v>45.98</c:v>
                </c:pt>
                <c:pt idx="775">
                  <c:v>42.7</c:v>
                </c:pt>
                <c:pt idx="776">
                  <c:v>40.619999999999997</c:v>
                </c:pt>
                <c:pt idx="777">
                  <c:v>40.49</c:v>
                </c:pt>
                <c:pt idx="778">
                  <c:v>40.4</c:v>
                </c:pt>
                <c:pt idx="779">
                  <c:v>36.93</c:v>
                </c:pt>
                <c:pt idx="780">
                  <c:v>35.78</c:v>
                </c:pt>
                <c:pt idx="781">
                  <c:v>36.26</c:v>
                </c:pt>
                <c:pt idx="782">
                  <c:v>36.99</c:v>
                </c:pt>
                <c:pt idx="783">
                  <c:v>34.65</c:v>
                </c:pt>
                <c:pt idx="784">
                  <c:v>30.59</c:v>
                </c:pt>
                <c:pt idx="785">
                  <c:v>29.19</c:v>
                </c:pt>
                <c:pt idx="786">
                  <c:v>31.81</c:v>
                </c:pt>
                <c:pt idx="787">
                  <c:v>31.26</c:v>
                </c:pt>
                <c:pt idx="788">
                  <c:v>28.14</c:v>
                </c:pt>
                <c:pt idx="789">
                  <c:v>30.02</c:v>
                </c:pt>
                <c:pt idx="790">
                  <c:v>31.32</c:v>
                </c:pt>
                <c:pt idx="791">
                  <c:v>34.43</c:v>
                </c:pt>
                <c:pt idx="792">
                  <c:v>37.69</c:v>
                </c:pt>
                <c:pt idx="793">
                  <c:v>38.32</c:v>
                </c:pt>
                <c:pt idx="794">
                  <c:v>39.450000000000003</c:v>
                </c:pt>
                <c:pt idx="795">
                  <c:v>36.82</c:v>
                </c:pt>
                <c:pt idx="796">
                  <c:v>36.72</c:v>
                </c:pt>
                <c:pt idx="797">
                  <c:v>41.23</c:v>
                </c:pt>
                <c:pt idx="798">
                  <c:v>41.86</c:v>
                </c:pt>
                <c:pt idx="799">
                  <c:v>44.3</c:v>
                </c:pt>
                <c:pt idx="800">
                  <c:v>44.22</c:v>
                </c:pt>
                <c:pt idx="801">
                  <c:v>45.44</c:v>
                </c:pt>
                <c:pt idx="802">
                  <c:v>47.99</c:v>
                </c:pt>
                <c:pt idx="803">
                  <c:v>48.72</c:v>
                </c:pt>
                <c:pt idx="804">
                  <c:v>49</c:v>
                </c:pt>
                <c:pt idx="805">
                  <c:v>50.18</c:v>
                </c:pt>
                <c:pt idx="806">
                  <c:v>47.89</c:v>
                </c:pt>
                <c:pt idx="807">
                  <c:v>48.71</c:v>
                </c:pt>
                <c:pt idx="808">
                  <c:v>48.17</c:v>
                </c:pt>
                <c:pt idx="809">
                  <c:v>46.17</c:v>
                </c:pt>
                <c:pt idx="810">
                  <c:v>45.6</c:v>
                </c:pt>
                <c:pt idx="811">
                  <c:v>44.44</c:v>
                </c:pt>
                <c:pt idx="812">
                  <c:v>41.83</c:v>
                </c:pt>
                <c:pt idx="813">
                  <c:v>40.82</c:v>
                </c:pt>
                <c:pt idx="814">
                  <c:v>43.11</c:v>
                </c:pt>
                <c:pt idx="815">
                  <c:v>47.16</c:v>
                </c:pt>
                <c:pt idx="816">
                  <c:v>47.05</c:v>
                </c:pt>
                <c:pt idx="817">
                  <c:v>45.11</c:v>
                </c:pt>
                <c:pt idx="818">
                  <c:v>45.96</c:v>
                </c:pt>
                <c:pt idx="819">
                  <c:v>44.34</c:v>
                </c:pt>
                <c:pt idx="820">
                  <c:v>44.59</c:v>
                </c:pt>
                <c:pt idx="821">
                  <c:v>46.55</c:v>
                </c:pt>
                <c:pt idx="822">
                  <c:v>49.48</c:v>
                </c:pt>
                <c:pt idx="823">
                  <c:v>50.29</c:v>
                </c:pt>
                <c:pt idx="824">
                  <c:v>50.56</c:v>
                </c:pt>
                <c:pt idx="825">
                  <c:v>49.36</c:v>
                </c:pt>
                <c:pt idx="826">
                  <c:v>45.51</c:v>
                </c:pt>
                <c:pt idx="827">
                  <c:v>44.61</c:v>
                </c:pt>
                <c:pt idx="828">
                  <c:v>45.15</c:v>
                </c:pt>
                <c:pt idx="829">
                  <c:v>47.25</c:v>
                </c:pt>
                <c:pt idx="830">
                  <c:v>48.63</c:v>
                </c:pt>
                <c:pt idx="831">
                  <c:v>50.97</c:v>
                </c:pt>
                <c:pt idx="832">
                  <c:v>51.91</c:v>
                </c:pt>
                <c:pt idx="833">
                  <c:v>51.95</c:v>
                </c:pt>
                <c:pt idx="834">
                  <c:v>53.6</c:v>
                </c:pt>
                <c:pt idx="835">
                  <c:v>53.34</c:v>
                </c:pt>
                <c:pt idx="836">
                  <c:v>52.07</c:v>
                </c:pt>
                <c:pt idx="837">
                  <c:v>51.82</c:v>
                </c:pt>
                <c:pt idx="838">
                  <c:v>52.74</c:v>
                </c:pt>
                <c:pt idx="839">
                  <c:v>53.33</c:v>
                </c:pt>
                <c:pt idx="840">
                  <c:v>52.88</c:v>
                </c:pt>
                <c:pt idx="841">
                  <c:v>53.22</c:v>
                </c:pt>
                <c:pt idx="842">
                  <c:v>54.03</c:v>
                </c:pt>
                <c:pt idx="843">
                  <c:v>53.56</c:v>
                </c:pt>
                <c:pt idx="844">
                  <c:v>50.5</c:v>
                </c:pt>
                <c:pt idx="845">
                  <c:v>48.03</c:v>
                </c:pt>
                <c:pt idx="846">
                  <c:v>47.28</c:v>
                </c:pt>
                <c:pt idx="847">
                  <c:v>49.14</c:v>
                </c:pt>
                <c:pt idx="848">
                  <c:v>51.26</c:v>
                </c:pt>
                <c:pt idx="849">
                  <c:v>53.19</c:v>
                </c:pt>
                <c:pt idx="850">
                  <c:v>51.09</c:v>
                </c:pt>
                <c:pt idx="851">
                  <c:v>49.12</c:v>
                </c:pt>
                <c:pt idx="852">
                  <c:v>47.21</c:v>
                </c:pt>
                <c:pt idx="853">
                  <c:v>47.04</c:v>
                </c:pt>
                <c:pt idx="854">
                  <c:v>49.24</c:v>
                </c:pt>
                <c:pt idx="855">
                  <c:v>50.21</c:v>
                </c:pt>
                <c:pt idx="856">
                  <c:v>48.48</c:v>
                </c:pt>
                <c:pt idx="857">
                  <c:v>46.57</c:v>
                </c:pt>
                <c:pt idx="858">
                  <c:v>45.3</c:v>
                </c:pt>
                <c:pt idx="859">
                  <c:v>43.09</c:v>
                </c:pt>
                <c:pt idx="860">
                  <c:v>44.63</c:v>
                </c:pt>
                <c:pt idx="861">
                  <c:v>44.96</c:v>
                </c:pt>
                <c:pt idx="862">
                  <c:v>45.51</c:v>
                </c:pt>
                <c:pt idx="863">
                  <c:v>46.41</c:v>
                </c:pt>
                <c:pt idx="864">
                  <c:v>48.27</c:v>
                </c:pt>
                <c:pt idx="865">
                  <c:v>49.52</c:v>
                </c:pt>
                <c:pt idx="866">
                  <c:v>49.08</c:v>
                </c:pt>
                <c:pt idx="867">
                  <c:v>47.52</c:v>
                </c:pt>
                <c:pt idx="868">
                  <c:v>47.68</c:v>
                </c:pt>
                <c:pt idx="869">
                  <c:v>46.68</c:v>
                </c:pt>
                <c:pt idx="870">
                  <c:v>48.58</c:v>
                </c:pt>
                <c:pt idx="871">
                  <c:v>49.07</c:v>
                </c:pt>
                <c:pt idx="872">
                  <c:v>50.12</c:v>
                </c:pt>
                <c:pt idx="873">
                  <c:v>51.77</c:v>
                </c:pt>
                <c:pt idx="874">
                  <c:v>50.23</c:v>
                </c:pt>
                <c:pt idx="875">
                  <c:v>50.77</c:v>
                </c:pt>
                <c:pt idx="876">
                  <c:v>51.74</c:v>
                </c:pt>
                <c:pt idx="877">
                  <c:v>52.51</c:v>
                </c:pt>
                <c:pt idx="878">
                  <c:v>54.59</c:v>
                </c:pt>
                <c:pt idx="879">
                  <c:v>57.05</c:v>
                </c:pt>
                <c:pt idx="880">
                  <c:v>55.81</c:v>
                </c:pt>
                <c:pt idx="881">
                  <c:v>57.47</c:v>
                </c:pt>
                <c:pt idx="882">
                  <c:v>57.81</c:v>
                </c:pt>
                <c:pt idx="883">
                  <c:v>56.92</c:v>
                </c:pt>
                <c:pt idx="884">
                  <c:v>57.17</c:v>
                </c:pt>
                <c:pt idx="885">
                  <c:v>57.87</c:v>
                </c:pt>
                <c:pt idx="886">
                  <c:v>59.88</c:v>
                </c:pt>
                <c:pt idx="887">
                  <c:v>61.36</c:v>
                </c:pt>
                <c:pt idx="888">
                  <c:v>63.26</c:v>
                </c:pt>
                <c:pt idx="889">
                  <c:v>63.77</c:v>
                </c:pt>
                <c:pt idx="890">
                  <c:v>65.14</c:v>
                </c:pt>
                <c:pt idx="891">
                  <c:v>65.319999999999993</c:v>
                </c:pt>
                <c:pt idx="892">
                  <c:v>62.01</c:v>
                </c:pt>
                <c:pt idx="893">
                  <c:v>60.56</c:v>
                </c:pt>
                <c:pt idx="894">
                  <c:v>62.47</c:v>
                </c:pt>
                <c:pt idx="895">
                  <c:v>62.07</c:v>
                </c:pt>
                <c:pt idx="896">
                  <c:v>61.65</c:v>
                </c:pt>
                <c:pt idx="897">
                  <c:v>61.28</c:v>
                </c:pt>
                <c:pt idx="898">
                  <c:v>64.11</c:v>
                </c:pt>
                <c:pt idx="899">
                  <c:v>64.97</c:v>
                </c:pt>
                <c:pt idx="900">
                  <c:v>63.07</c:v>
                </c:pt>
                <c:pt idx="901">
                  <c:v>66.02</c:v>
                </c:pt>
                <c:pt idx="902">
                  <c:v>67.55</c:v>
                </c:pt>
                <c:pt idx="903">
                  <c:v>67.91</c:v>
                </c:pt>
                <c:pt idx="904">
                  <c:v>68.38</c:v>
                </c:pt>
                <c:pt idx="905">
                  <c:v>70.56</c:v>
                </c:pt>
                <c:pt idx="906">
                  <c:v>71.3</c:v>
                </c:pt>
                <c:pt idx="907">
                  <c:v>70.98</c:v>
                </c:pt>
                <c:pt idx="908">
                  <c:v>66.959999999999994</c:v>
                </c:pt>
                <c:pt idx="909">
                  <c:v>65.349999999999994</c:v>
                </c:pt>
                <c:pt idx="910">
                  <c:v>66.209999999999994</c:v>
                </c:pt>
                <c:pt idx="911">
                  <c:v>66.319999999999993</c:v>
                </c:pt>
                <c:pt idx="912">
                  <c:v>74.03</c:v>
                </c:pt>
                <c:pt idx="913">
                  <c:v>73.73</c:v>
                </c:pt>
                <c:pt idx="914">
                  <c:v>71.959999999999994</c:v>
                </c:pt>
                <c:pt idx="915">
                  <c:v>68.95</c:v>
                </c:pt>
                <c:pt idx="916">
                  <c:v>70.010000000000005</c:v>
                </c:pt>
                <c:pt idx="917">
                  <c:v>69.459999999999994</c:v>
                </c:pt>
                <c:pt idx="918">
                  <c:v>67.900000000000006</c:v>
                </c:pt>
                <c:pt idx="919">
                  <c:v>66.150000000000006</c:v>
                </c:pt>
                <c:pt idx="920">
                  <c:v>68.099999999999994</c:v>
                </c:pt>
                <c:pt idx="921">
                  <c:v>69.66</c:v>
                </c:pt>
                <c:pt idx="922">
                  <c:v>68.510000000000005</c:v>
                </c:pt>
                <c:pt idx="923">
                  <c:v>68.959999999999994</c:v>
                </c:pt>
                <c:pt idx="924">
                  <c:v>70.28</c:v>
                </c:pt>
                <c:pt idx="925">
                  <c:v>72.84</c:v>
                </c:pt>
                <c:pt idx="926">
                  <c:v>75.13</c:v>
                </c:pt>
                <c:pt idx="927">
                  <c:v>72.959999999999994</c:v>
                </c:pt>
                <c:pt idx="928">
                  <c:v>70.239999999999995</c:v>
                </c:pt>
                <c:pt idx="929">
                  <c:v>67.430000000000007</c:v>
                </c:pt>
                <c:pt idx="930">
                  <c:v>65.06</c:v>
                </c:pt>
                <c:pt idx="931">
                  <c:v>61.57</c:v>
                </c:pt>
                <c:pt idx="932">
                  <c:v>56.92</c:v>
                </c:pt>
                <c:pt idx="933">
                  <c:v>54.99</c:v>
                </c:pt>
                <c:pt idx="934">
                  <c:v>51.01</c:v>
                </c:pt>
                <c:pt idx="935">
                  <c:v>52.63</c:v>
                </c:pt>
                <c:pt idx="936">
                  <c:v>51.54</c:v>
                </c:pt>
                <c:pt idx="937">
                  <c:v>46.98</c:v>
                </c:pt>
                <c:pt idx="938">
                  <c:v>45.22</c:v>
                </c:pt>
                <c:pt idx="939">
                  <c:v>47</c:v>
                </c:pt>
                <c:pt idx="940">
                  <c:v>50.78</c:v>
                </c:pt>
                <c:pt idx="941">
                  <c:v>51.92</c:v>
                </c:pt>
                <c:pt idx="942">
                  <c:v>52.88</c:v>
                </c:pt>
                <c:pt idx="943">
                  <c:v>53.63</c:v>
                </c:pt>
                <c:pt idx="944">
                  <c:v>53.53</c:v>
                </c:pt>
                <c:pt idx="945">
                  <c:v>53.88</c:v>
                </c:pt>
                <c:pt idx="946">
                  <c:v>56.74</c:v>
                </c:pt>
                <c:pt idx="947">
                  <c:v>56.12</c:v>
                </c:pt>
                <c:pt idx="948">
                  <c:v>56.35</c:v>
                </c:pt>
                <c:pt idx="949">
                  <c:v>57.81</c:v>
                </c:pt>
                <c:pt idx="950">
                  <c:v>59.44</c:v>
                </c:pt>
                <c:pt idx="951">
                  <c:v>59.49</c:v>
                </c:pt>
                <c:pt idx="952">
                  <c:v>62.36</c:v>
                </c:pt>
                <c:pt idx="953">
                  <c:v>64.099999999999994</c:v>
                </c:pt>
                <c:pt idx="954">
                  <c:v>63.8</c:v>
                </c:pt>
                <c:pt idx="955">
                  <c:v>65.28</c:v>
                </c:pt>
                <c:pt idx="956">
                  <c:v>62.9</c:v>
                </c:pt>
                <c:pt idx="957">
                  <c:v>61.81</c:v>
                </c:pt>
                <c:pt idx="958">
                  <c:v>62.1</c:v>
                </c:pt>
                <c:pt idx="959">
                  <c:v>60.72</c:v>
                </c:pt>
                <c:pt idx="960">
                  <c:v>56.93</c:v>
                </c:pt>
                <c:pt idx="961">
                  <c:v>52.97</c:v>
                </c:pt>
                <c:pt idx="962">
                  <c:v>52.52</c:v>
                </c:pt>
                <c:pt idx="963">
                  <c:v>54.75</c:v>
                </c:pt>
                <c:pt idx="964">
                  <c:v>58.38</c:v>
                </c:pt>
                <c:pt idx="965">
                  <c:v>57.32</c:v>
                </c:pt>
                <c:pt idx="966">
                  <c:v>59.02</c:v>
                </c:pt>
                <c:pt idx="967">
                  <c:v>56.74</c:v>
                </c:pt>
                <c:pt idx="968">
                  <c:v>56.05</c:v>
                </c:pt>
                <c:pt idx="969">
                  <c:v>56.55</c:v>
                </c:pt>
                <c:pt idx="970">
                  <c:v>53.28</c:v>
                </c:pt>
                <c:pt idx="971">
                  <c:v>55.31</c:v>
                </c:pt>
                <c:pt idx="972">
                  <c:v>55.5</c:v>
                </c:pt>
                <c:pt idx="973">
                  <c:v>55.21</c:v>
                </c:pt>
                <c:pt idx="974">
                  <c:v>55.73</c:v>
                </c:pt>
                <c:pt idx="975">
                  <c:v>56.16</c:v>
                </c:pt>
                <c:pt idx="976">
                  <c:v>59.33</c:v>
                </c:pt>
                <c:pt idx="977">
                  <c:v>56.9</c:v>
                </c:pt>
                <c:pt idx="978">
                  <c:v>53.12</c:v>
                </c:pt>
                <c:pt idx="979">
                  <c:v>53.27</c:v>
                </c:pt>
                <c:pt idx="980">
                  <c:v>53.49</c:v>
                </c:pt>
                <c:pt idx="981">
                  <c:v>55.2</c:v>
                </c:pt>
                <c:pt idx="982">
                  <c:v>55.17</c:v>
                </c:pt>
                <c:pt idx="983">
                  <c:v>56.69</c:v>
                </c:pt>
                <c:pt idx="984">
                  <c:v>56.85</c:v>
                </c:pt>
                <c:pt idx="985">
                  <c:v>56.9</c:v>
                </c:pt>
                <c:pt idx="986">
                  <c:v>58.07</c:v>
                </c:pt>
                <c:pt idx="987">
                  <c:v>57.64</c:v>
                </c:pt>
                <c:pt idx="988">
                  <c:v>59.25</c:v>
                </c:pt>
                <c:pt idx="989">
                  <c:v>60.75</c:v>
                </c:pt>
                <c:pt idx="990">
                  <c:v>61.26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08528"/>
        <c:axId val="368313232"/>
      </c:lineChart>
      <c:catAx>
        <c:axId val="544574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44575360"/>
        <c:crosses val="autoZero"/>
        <c:auto val="1"/>
        <c:lblAlgn val="ctr"/>
        <c:lblOffset val="100"/>
        <c:noMultiLvlLbl val="0"/>
      </c:catAx>
      <c:valAx>
        <c:axId val="54457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44574576"/>
        <c:crosses val="autoZero"/>
        <c:crossBetween val="between"/>
      </c:valAx>
      <c:catAx>
        <c:axId val="3683085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368313232"/>
        <c:crosses val="autoZero"/>
        <c:auto val="1"/>
        <c:lblAlgn val="ctr"/>
        <c:lblOffset val="100"/>
        <c:noMultiLvlLbl val="0"/>
      </c:catAx>
      <c:valAx>
        <c:axId val="368313232"/>
        <c:scaling>
          <c:orientation val="minMax"/>
          <c:max val="1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6830852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'Annual Crude prices-Production'!$A$9:$A$9</c:f>
              <c:strCache>
                <c:ptCount val="1"/>
                <c:pt idx="0">
                  <c:v>Brent minus WTI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'Annual Crude prices-Production'!$C$8:$U$8</c:f>
              <c:numCache>
                <c:formatCode>General</c:formatCode>
                <c:ptCount val="19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</c:numCache>
            </c:numRef>
          </c:cat>
          <c:val>
            <c:numRef>
              <c:f>'Annual Crude prices-Production'!$C$9:$U$9</c:f>
              <c:numCache>
                <c:formatCode>General</c:formatCode>
                <c:ptCount val="19"/>
                <c:pt idx="0">
                  <c:v>-1.5199999999999996</c:v>
                </c:pt>
                <c:pt idx="1">
                  <c:v>-1.1900000000000013</c:v>
                </c:pt>
                <c:pt idx="2">
                  <c:v>-2.2299999999999969</c:v>
                </c:pt>
                <c:pt idx="3">
                  <c:v>-3.25</c:v>
                </c:pt>
                <c:pt idx="4">
                  <c:v>-2.0700000000000003</c:v>
                </c:pt>
                <c:pt idx="5">
                  <c:v>-0.89000000000000057</c:v>
                </c:pt>
                <c:pt idx="6">
                  <c:v>9.9999999999994316E-2</c:v>
                </c:pt>
                <c:pt idx="7">
                  <c:v>-2.730000000000004</c:v>
                </c:pt>
                <c:pt idx="8">
                  <c:v>-0.21000000000000085</c:v>
                </c:pt>
                <c:pt idx="9">
                  <c:v>0.12999999999999545</c:v>
                </c:pt>
                <c:pt idx="10">
                  <c:v>16.38000000000001</c:v>
                </c:pt>
                <c:pt idx="11">
                  <c:v>17.579999999999998</c:v>
                </c:pt>
                <c:pt idx="12">
                  <c:v>10.579999999999998</c:v>
                </c:pt>
                <c:pt idx="13">
                  <c:v>5.7999999999999972</c:v>
                </c:pt>
                <c:pt idx="14">
                  <c:v>3.6600000000000037</c:v>
                </c:pt>
                <c:pt idx="15">
                  <c:v>0.35000000000000142</c:v>
                </c:pt>
                <c:pt idx="16">
                  <c:v>3.3300000000000054</c:v>
                </c:pt>
                <c:pt idx="17">
                  <c:v>6.1099999999999994</c:v>
                </c:pt>
                <c:pt idx="18">
                  <c:v>7.3000000000000043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11664"/>
        <c:axId val="439091536"/>
      </c:lineChart>
      <c:catAx>
        <c:axId val="36831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091536"/>
        <c:crosses val="autoZero"/>
        <c:auto val="1"/>
        <c:lblAlgn val="ctr"/>
        <c:lblOffset val="100"/>
        <c:noMultiLvlLbl val="0"/>
      </c:catAx>
      <c:valAx>
        <c:axId val="439091536"/>
        <c:scaling>
          <c:orientation val="minMax"/>
          <c:min val="-4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1166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</xdr:row>
      <xdr:rowOff>76200</xdr:rowOff>
    </xdr:from>
    <xdr:to>
      <xdr:col>23</xdr:col>
      <xdr:colOff>9525</xdr:colOff>
      <xdr:row>15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15</xdr:row>
      <xdr:rowOff>19050</xdr:rowOff>
    </xdr:from>
    <xdr:to>
      <xdr:col>20</xdr:col>
      <xdr:colOff>133350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3" sqref="D3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62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0.63829878212141977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0.40742533525768765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0.3960296686280278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8.7579457319307821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2742.2863082590688</v>
      </c>
      <c r="D12" s="12">
        <v>2742.2863082590688</v>
      </c>
      <c r="E12" s="12">
        <v>35.752654802771183</v>
      </c>
      <c r="F12" s="12">
        <v>2.0755052669480782E-7</v>
      </c>
      <c r="G12" s="8"/>
      <c r="H12" s="8"/>
      <c r="I12" s="8"/>
    </row>
    <row r="13" spans="1:9" x14ac:dyDescent="0.25">
      <c r="A13" s="12" t="s">
        <v>31</v>
      </c>
      <c r="B13" s="12">
        <v>52</v>
      </c>
      <c r="C13" s="12">
        <v>3988.4838990591202</v>
      </c>
      <c r="D13" s="12">
        <v>76.701613443444614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6730.770207318189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2.9711141601729034</v>
      </c>
      <c r="C17" s="12">
        <v>1.1944470941714849</v>
      </c>
      <c r="D17" s="12">
        <v>2.4874388950929505</v>
      </c>
      <c r="E17" s="12">
        <v>1.6111625835647288E-2</v>
      </c>
      <c r="F17" s="12">
        <v>0.57428071483847853</v>
      </c>
      <c r="G17" s="12">
        <v>5.3679476055073287</v>
      </c>
      <c r="H17" s="12">
        <v>0.57428071483847853</v>
      </c>
      <c r="I17" s="12">
        <v>5.3679476055073287</v>
      </c>
    </row>
    <row r="18" spans="1:9" ht="15.75" thickBot="1" x14ac:dyDescent="0.3">
      <c r="A18" s="13" t="s">
        <v>46</v>
      </c>
      <c r="B18" s="13">
        <v>1.0172837275423821</v>
      </c>
      <c r="C18" s="13">
        <v>0.17013276088287846</v>
      </c>
      <c r="D18" s="13">
        <v>5.979352373189859</v>
      </c>
      <c r="E18" s="13">
        <v>2.0755052669480782E-7</v>
      </c>
      <c r="F18" s="13">
        <v>0.67588736648043013</v>
      </c>
      <c r="G18" s="13">
        <v>1.358680088604334</v>
      </c>
      <c r="H18" s="13">
        <v>0.67588736648043013</v>
      </c>
      <c r="I18" s="13">
        <v>1.358680088604334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opLeftCell="O1" workbookViewId="0">
      <selection activeCell="AH18" sqref="AH18"/>
    </sheetView>
  </sheetViews>
  <sheetFormatPr defaultRowHeight="15" x14ac:dyDescent="0.25"/>
  <cols>
    <col min="1" max="1" width="17.7109375" bestFit="1" customWidth="1"/>
    <col min="2" max="10" width="6.5703125" customWidth="1"/>
    <col min="11" max="12" width="5.5703125" customWidth="1"/>
    <col min="13" max="15" width="6.5703125" customWidth="1"/>
    <col min="16" max="21" width="5.5703125" customWidth="1"/>
    <col min="23" max="23" width="5.28515625" customWidth="1"/>
    <col min="24" max="25" width="8.28515625" customWidth="1"/>
    <col min="26" max="26" width="6" customWidth="1"/>
    <col min="27" max="27" width="2.7109375" customWidth="1"/>
    <col min="28" max="28" width="19.5703125" customWidth="1"/>
    <col min="29" max="29" width="10" customWidth="1"/>
    <col min="30" max="30" width="8.28515625" customWidth="1"/>
    <col min="31" max="31" width="10" bestFit="1" customWidth="1"/>
    <col min="32" max="32" width="8.28515625" customWidth="1"/>
  </cols>
  <sheetData>
    <row r="1" spans="1:3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 t="s">
        <v>58</v>
      </c>
      <c r="Y1" s="31" t="s">
        <v>58</v>
      </c>
      <c r="Z1" s="31" t="s">
        <v>55</v>
      </c>
      <c r="AA1" s="31"/>
      <c r="AB1" s="31"/>
      <c r="AC1" s="31" t="s">
        <v>81</v>
      </c>
      <c r="AD1" s="31" t="s">
        <v>79</v>
      </c>
      <c r="AE1" s="31" t="s">
        <v>84</v>
      </c>
      <c r="AF1" s="31" t="s">
        <v>79</v>
      </c>
    </row>
    <row r="2" spans="1:3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 t="s">
        <v>59</v>
      </c>
      <c r="Y2" s="31" t="s">
        <v>59</v>
      </c>
      <c r="Z2" s="31" t="s">
        <v>57</v>
      </c>
      <c r="AA2" s="31"/>
      <c r="AB2" s="31"/>
      <c r="AC2" s="31" t="s">
        <v>82</v>
      </c>
      <c r="AD2" s="31" t="s">
        <v>90</v>
      </c>
      <c r="AE2" s="31" t="s">
        <v>82</v>
      </c>
      <c r="AF2" s="31" t="s">
        <v>90</v>
      </c>
    </row>
    <row r="3" spans="1:32" x14ac:dyDescent="0.25">
      <c r="A3" s="34" t="s">
        <v>60</v>
      </c>
      <c r="B3" s="31">
        <v>2000</v>
      </c>
      <c r="C3" s="31">
        <f>+B3+1</f>
        <v>2001</v>
      </c>
      <c r="D3" s="31">
        <f t="shared" ref="D3:K3" si="0">+C3+1</f>
        <v>2002</v>
      </c>
      <c r="E3" s="31">
        <f t="shared" si="0"/>
        <v>2003</v>
      </c>
      <c r="F3" s="31">
        <f t="shared" si="0"/>
        <v>2004</v>
      </c>
      <c r="G3" s="31">
        <f t="shared" si="0"/>
        <v>2005</v>
      </c>
      <c r="H3" s="31">
        <f t="shared" si="0"/>
        <v>2006</v>
      </c>
      <c r="I3" s="31">
        <f t="shared" si="0"/>
        <v>2007</v>
      </c>
      <c r="J3" s="31">
        <f t="shared" si="0"/>
        <v>2008</v>
      </c>
      <c r="K3" s="31">
        <f t="shared" si="0"/>
        <v>2009</v>
      </c>
      <c r="L3" s="31">
        <f t="shared" ref="L3:U3" si="1">+K3+1</f>
        <v>2010</v>
      </c>
      <c r="M3" s="31">
        <f t="shared" si="1"/>
        <v>2011</v>
      </c>
      <c r="N3" s="31">
        <f t="shared" si="1"/>
        <v>2012</v>
      </c>
      <c r="O3" s="31">
        <f t="shared" si="1"/>
        <v>2013</v>
      </c>
      <c r="P3" s="31">
        <f t="shared" si="1"/>
        <v>2014</v>
      </c>
      <c r="Q3" s="31">
        <f t="shared" si="1"/>
        <v>2015</v>
      </c>
      <c r="R3" s="31">
        <f t="shared" si="1"/>
        <v>2016</v>
      </c>
      <c r="S3" s="31">
        <f t="shared" si="1"/>
        <v>2017</v>
      </c>
      <c r="T3" s="31">
        <f t="shared" si="1"/>
        <v>2018</v>
      </c>
      <c r="U3" s="31">
        <f t="shared" si="1"/>
        <v>2019</v>
      </c>
      <c r="V3" s="31"/>
      <c r="W3" s="31"/>
      <c r="X3" s="31" t="s">
        <v>55</v>
      </c>
      <c r="Y3" s="31" t="s">
        <v>21</v>
      </c>
      <c r="Z3" s="31" t="s">
        <v>21</v>
      </c>
      <c r="AA3" s="31"/>
      <c r="AB3" s="31"/>
      <c r="AC3" s="31" t="s">
        <v>83</v>
      </c>
      <c r="AD3" s="31" t="s">
        <v>79</v>
      </c>
      <c r="AE3" s="31" t="s">
        <v>83</v>
      </c>
      <c r="AF3" s="31" t="s">
        <v>79</v>
      </c>
    </row>
    <row r="4" spans="1:32" x14ac:dyDescent="0.25">
      <c r="A4" s="31" t="s">
        <v>55</v>
      </c>
      <c r="B4" s="33">
        <v>28.66</v>
      </c>
      <c r="C4" s="33">
        <v>24.46</v>
      </c>
      <c r="D4" s="33">
        <v>24.99</v>
      </c>
      <c r="E4" s="33">
        <v>28.85</v>
      </c>
      <c r="F4" s="33">
        <v>38.26</v>
      </c>
      <c r="G4" s="33">
        <v>54.57</v>
      </c>
      <c r="H4" s="33">
        <v>65.16</v>
      </c>
      <c r="I4" s="33">
        <v>72.44</v>
      </c>
      <c r="J4" s="33">
        <v>96.94</v>
      </c>
      <c r="K4" s="33">
        <v>61.74</v>
      </c>
      <c r="L4" s="33">
        <v>79.61</v>
      </c>
      <c r="M4" s="33">
        <v>111.26</v>
      </c>
      <c r="N4" s="33">
        <v>111.63</v>
      </c>
      <c r="O4" s="33">
        <v>108.56</v>
      </c>
      <c r="P4" s="33">
        <v>98.97</v>
      </c>
      <c r="Q4" s="33">
        <v>52.32</v>
      </c>
      <c r="R4" s="33">
        <v>43.64</v>
      </c>
      <c r="S4" s="33">
        <v>54.13</v>
      </c>
      <c r="T4" s="33">
        <v>71.34</v>
      </c>
      <c r="U4" s="47">
        <v>64.28</v>
      </c>
      <c r="V4" s="31"/>
      <c r="W4" s="31" t="s">
        <v>79</v>
      </c>
      <c r="X4" s="31" t="s">
        <v>85</v>
      </c>
      <c r="Y4" s="31" t="s">
        <v>85</v>
      </c>
      <c r="Z4" s="31" t="s">
        <v>85</v>
      </c>
      <c r="AA4" s="31"/>
      <c r="AB4" s="48" t="s">
        <v>79</v>
      </c>
      <c r="AC4" s="31" t="s">
        <v>86</v>
      </c>
      <c r="AD4" s="31" t="s">
        <v>80</v>
      </c>
      <c r="AE4" s="31" t="s">
        <v>86</v>
      </c>
      <c r="AF4" s="31" t="s">
        <v>80</v>
      </c>
    </row>
    <row r="5" spans="1:32" x14ac:dyDescent="0.25">
      <c r="A5" s="31" t="s">
        <v>21</v>
      </c>
      <c r="B5" s="33">
        <v>30.38</v>
      </c>
      <c r="C5" s="33">
        <v>25.98</v>
      </c>
      <c r="D5" s="33">
        <v>26.18</v>
      </c>
      <c r="E5" s="33">
        <v>31.08</v>
      </c>
      <c r="F5" s="33">
        <v>41.51</v>
      </c>
      <c r="G5" s="33">
        <v>56.64</v>
      </c>
      <c r="H5" s="33">
        <v>66.05</v>
      </c>
      <c r="I5" s="33">
        <v>72.34</v>
      </c>
      <c r="J5" s="33">
        <v>99.67</v>
      </c>
      <c r="K5" s="33">
        <v>61.95</v>
      </c>
      <c r="L5" s="33">
        <v>79.48</v>
      </c>
      <c r="M5" s="33">
        <v>94.88</v>
      </c>
      <c r="N5" s="33">
        <v>94.05</v>
      </c>
      <c r="O5" s="33">
        <v>97.98</v>
      </c>
      <c r="P5" s="33">
        <v>93.17</v>
      </c>
      <c r="Q5" s="33">
        <v>48.66</v>
      </c>
      <c r="R5" s="33">
        <v>43.29</v>
      </c>
      <c r="S5" s="33">
        <v>50.8</v>
      </c>
      <c r="T5" s="33">
        <v>65.23</v>
      </c>
      <c r="U5" s="33">
        <v>56.98</v>
      </c>
      <c r="V5" s="31"/>
      <c r="W5" s="31">
        <v>2002</v>
      </c>
      <c r="X5" s="33">
        <v>24.99</v>
      </c>
      <c r="Y5" s="33">
        <v>26.18</v>
      </c>
      <c r="Z5" s="47">
        <f t="shared" ref="Z5:Z13" si="2">+X5-Y5</f>
        <v>-1.1900000000000013</v>
      </c>
      <c r="AA5" s="31"/>
      <c r="AB5" s="31">
        <v>2002</v>
      </c>
      <c r="AC5" s="47">
        <v>5.7439999999999998</v>
      </c>
      <c r="AD5" s="47"/>
      <c r="AE5" s="47">
        <v>0.37782783333333331</v>
      </c>
      <c r="AF5" s="31"/>
    </row>
    <row r="6" spans="1:32" x14ac:dyDescent="0.25">
      <c r="A6" s="31" t="s">
        <v>56</v>
      </c>
      <c r="B6" s="33">
        <f>+B4-B5</f>
        <v>-1.7199999999999989</v>
      </c>
      <c r="C6" s="33">
        <f t="shared" ref="C6:K6" si="3">+C4-C5</f>
        <v>-1.5199999999999996</v>
      </c>
      <c r="D6" s="33">
        <f t="shared" si="3"/>
        <v>-1.1900000000000013</v>
      </c>
      <c r="E6" s="33">
        <f t="shared" si="3"/>
        <v>-2.2299999999999969</v>
      </c>
      <c r="F6" s="33">
        <f t="shared" si="3"/>
        <v>-3.25</v>
      </c>
      <c r="G6" s="33">
        <f t="shared" si="3"/>
        <v>-2.0700000000000003</v>
      </c>
      <c r="H6" s="33">
        <f t="shared" si="3"/>
        <v>-0.89000000000000057</v>
      </c>
      <c r="I6" s="33">
        <f t="shared" si="3"/>
        <v>9.9999999999994316E-2</v>
      </c>
      <c r="J6" s="33">
        <f t="shared" si="3"/>
        <v>-2.730000000000004</v>
      </c>
      <c r="K6" s="33">
        <f t="shared" si="3"/>
        <v>-0.21000000000000085</v>
      </c>
      <c r="L6" s="33">
        <f t="shared" ref="L6:U6" si="4">+L4-L5</f>
        <v>0.12999999999999545</v>
      </c>
      <c r="M6" s="33">
        <f t="shared" si="4"/>
        <v>16.38000000000001</v>
      </c>
      <c r="N6" s="33">
        <f t="shared" si="4"/>
        <v>17.579999999999998</v>
      </c>
      <c r="O6" s="33">
        <f t="shared" si="4"/>
        <v>10.579999999999998</v>
      </c>
      <c r="P6" s="33">
        <f t="shared" si="4"/>
        <v>5.7999999999999972</v>
      </c>
      <c r="Q6" s="33">
        <f t="shared" si="4"/>
        <v>3.6600000000000037</v>
      </c>
      <c r="R6" s="33">
        <f t="shared" si="4"/>
        <v>0.35000000000000142</v>
      </c>
      <c r="S6" s="33">
        <f t="shared" si="4"/>
        <v>3.3300000000000054</v>
      </c>
      <c r="T6" s="33">
        <f t="shared" si="4"/>
        <v>6.1099999999999994</v>
      </c>
      <c r="U6" s="33">
        <f t="shared" si="4"/>
        <v>7.3000000000000043</v>
      </c>
      <c r="V6" s="31"/>
      <c r="W6" s="31">
        <v>2003</v>
      </c>
      <c r="X6" s="33">
        <v>28.85</v>
      </c>
      <c r="Y6" s="33">
        <v>31.08</v>
      </c>
      <c r="Z6" s="47">
        <f t="shared" si="2"/>
        <v>-2.2299999999999969</v>
      </c>
      <c r="AA6" s="31"/>
      <c r="AB6" s="31">
        <v>2003</v>
      </c>
      <c r="AC6" s="47">
        <v>5.649</v>
      </c>
      <c r="AD6" s="49">
        <f>(+AC6/AC5)-1</f>
        <v>-1.6538997214484596E-2</v>
      </c>
      <c r="AE6" s="47">
        <v>0.37303866666666669</v>
      </c>
      <c r="AF6" s="49">
        <f>(+AE6/AE5)-1</f>
        <v>-1.2675526375108159E-2</v>
      </c>
    </row>
    <row r="7" spans="1:32" x14ac:dyDescent="0.25">
      <c r="A7" s="3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1"/>
      <c r="W7" s="31">
        <v>2004</v>
      </c>
      <c r="X7" s="33">
        <v>38.26</v>
      </c>
      <c r="Y7" s="33">
        <v>41.51</v>
      </c>
      <c r="Z7" s="47">
        <f t="shared" si="2"/>
        <v>-3.25</v>
      </c>
      <c r="AA7" s="31"/>
      <c r="AB7" s="31">
        <v>2004</v>
      </c>
      <c r="AC7" s="47">
        <v>5.4409999999999998</v>
      </c>
      <c r="AD7" s="49">
        <f t="shared" ref="AD7:AF22" si="5">(+AC7/AC6)-1</f>
        <v>-3.68206762258807E-2</v>
      </c>
      <c r="AE7" s="47">
        <v>0.38246316666666674</v>
      </c>
      <c r="AF7" s="49">
        <f t="shared" si="5"/>
        <v>2.5264137051029811E-2</v>
      </c>
    </row>
    <row r="8" spans="1:32" x14ac:dyDescent="0.25">
      <c r="A8" s="31"/>
      <c r="B8" s="32"/>
      <c r="C8" s="31">
        <v>2001</v>
      </c>
      <c r="D8" s="31"/>
      <c r="E8" s="31">
        <v>2003</v>
      </c>
      <c r="F8" s="31"/>
      <c r="G8" s="31">
        <v>2005</v>
      </c>
      <c r="H8" s="31"/>
      <c r="I8" s="31">
        <v>2007</v>
      </c>
      <c r="J8" s="31"/>
      <c r="K8" s="31">
        <v>2009</v>
      </c>
      <c r="L8" s="31"/>
      <c r="M8" s="31">
        <v>2011</v>
      </c>
      <c r="N8" s="31"/>
      <c r="O8" s="31">
        <v>2013</v>
      </c>
      <c r="P8" s="31"/>
      <c r="Q8" s="31">
        <v>2015</v>
      </c>
      <c r="R8" s="31"/>
      <c r="S8" s="31">
        <v>2017</v>
      </c>
      <c r="T8" s="31"/>
      <c r="U8" s="31">
        <v>2019</v>
      </c>
      <c r="V8" s="31"/>
      <c r="W8" s="31">
        <v>2005</v>
      </c>
      <c r="X8" s="33">
        <v>54.57</v>
      </c>
      <c r="Y8" s="33">
        <v>56.64</v>
      </c>
      <c r="Z8" s="47">
        <f t="shared" si="2"/>
        <v>-2.0700000000000003</v>
      </c>
      <c r="AA8" s="31"/>
      <c r="AB8" s="31">
        <v>2005</v>
      </c>
      <c r="AC8" s="47">
        <v>5.1840000000000002</v>
      </c>
      <c r="AD8" s="49">
        <f t="shared" si="5"/>
        <v>-4.7233964344789547E-2</v>
      </c>
      <c r="AE8" s="47">
        <v>0.40958458333333336</v>
      </c>
      <c r="AF8" s="49">
        <f t="shared" si="5"/>
        <v>7.0912493098463703E-2</v>
      </c>
    </row>
    <row r="9" spans="1:32" x14ac:dyDescent="0.25">
      <c r="A9" s="31" t="s">
        <v>56</v>
      </c>
      <c r="B9" s="31"/>
      <c r="C9" s="31">
        <f t="shared" ref="C9:U9" si="6">+C4-C5</f>
        <v>-1.5199999999999996</v>
      </c>
      <c r="D9" s="31">
        <f t="shared" si="6"/>
        <v>-1.1900000000000013</v>
      </c>
      <c r="E9" s="31">
        <f t="shared" si="6"/>
        <v>-2.2299999999999969</v>
      </c>
      <c r="F9" s="31">
        <f t="shared" si="6"/>
        <v>-3.25</v>
      </c>
      <c r="G9" s="31">
        <f t="shared" si="6"/>
        <v>-2.0700000000000003</v>
      </c>
      <c r="H9" s="31">
        <f t="shared" si="6"/>
        <v>-0.89000000000000057</v>
      </c>
      <c r="I9" s="31">
        <f t="shared" si="6"/>
        <v>9.9999999999994316E-2</v>
      </c>
      <c r="J9" s="31">
        <f t="shared" si="6"/>
        <v>-2.730000000000004</v>
      </c>
      <c r="K9" s="31">
        <f t="shared" si="6"/>
        <v>-0.21000000000000085</v>
      </c>
      <c r="L9" s="31">
        <f t="shared" si="6"/>
        <v>0.12999999999999545</v>
      </c>
      <c r="M9" s="31">
        <f t="shared" si="6"/>
        <v>16.38000000000001</v>
      </c>
      <c r="N9" s="31">
        <f t="shared" si="6"/>
        <v>17.579999999999998</v>
      </c>
      <c r="O9" s="31">
        <f t="shared" si="6"/>
        <v>10.579999999999998</v>
      </c>
      <c r="P9" s="31">
        <f t="shared" si="6"/>
        <v>5.7999999999999972</v>
      </c>
      <c r="Q9" s="31">
        <f t="shared" si="6"/>
        <v>3.6600000000000037</v>
      </c>
      <c r="R9" s="31">
        <f t="shared" si="6"/>
        <v>0.35000000000000142</v>
      </c>
      <c r="S9" s="31">
        <f t="shared" si="6"/>
        <v>3.3300000000000054</v>
      </c>
      <c r="T9" s="31">
        <f t="shared" si="6"/>
        <v>6.1099999999999994</v>
      </c>
      <c r="U9" s="31">
        <f t="shared" si="6"/>
        <v>7.3000000000000043</v>
      </c>
      <c r="V9" s="31"/>
      <c r="W9" s="31">
        <v>2006</v>
      </c>
      <c r="X9" s="33">
        <v>65.16</v>
      </c>
      <c r="Y9" s="33">
        <v>66.05</v>
      </c>
      <c r="Z9" s="47">
        <f t="shared" si="2"/>
        <v>-0.89000000000000057</v>
      </c>
      <c r="AA9" s="31"/>
      <c r="AB9" s="31">
        <v>2006</v>
      </c>
      <c r="AC9" s="47">
        <v>5.0860000000000003</v>
      </c>
      <c r="AD9" s="49">
        <f t="shared" si="5"/>
        <v>-1.8904320987654266E-2</v>
      </c>
      <c r="AE9" s="47">
        <v>0.42779916666666667</v>
      </c>
      <c r="AF9" s="49">
        <f t="shared" si="5"/>
        <v>4.4470871401206313E-2</v>
      </c>
    </row>
    <row r="10" spans="1:32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>
        <v>2007</v>
      </c>
      <c r="X10" s="33">
        <v>72.44</v>
      </c>
      <c r="Y10" s="33">
        <v>72.34</v>
      </c>
      <c r="Z10" s="47">
        <f t="shared" si="2"/>
        <v>9.9999999999994316E-2</v>
      </c>
      <c r="AA10" s="31"/>
      <c r="AB10" s="31">
        <v>2007</v>
      </c>
      <c r="AC10" s="47">
        <v>5.0739999999999998</v>
      </c>
      <c r="AD10" s="49">
        <f t="shared" si="5"/>
        <v>-2.3594180102242124E-3</v>
      </c>
      <c r="AE10" s="47">
        <v>0.46204158333333334</v>
      </c>
      <c r="AF10" s="49">
        <f t="shared" si="5"/>
        <v>8.004320563192624E-2</v>
      </c>
    </row>
    <row r="11" spans="1:32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>
        <v>2008</v>
      </c>
      <c r="X11" s="33">
        <v>96.94</v>
      </c>
      <c r="Y11" s="33">
        <v>99.67</v>
      </c>
      <c r="Z11" s="47">
        <f t="shared" si="2"/>
        <v>-2.730000000000004</v>
      </c>
      <c r="AA11" s="31"/>
      <c r="AB11" s="31">
        <v>2008</v>
      </c>
      <c r="AC11" s="47">
        <v>5</v>
      </c>
      <c r="AD11" s="49">
        <f t="shared" si="5"/>
        <v>-1.4584154513204495E-2</v>
      </c>
      <c r="AE11" s="47">
        <v>0.55388291666666667</v>
      </c>
      <c r="AF11" s="49">
        <f t="shared" si="5"/>
        <v>0.19877287379797526</v>
      </c>
    </row>
    <row r="12" spans="1:32" x14ac:dyDescent="0.25">
      <c r="A12" s="34" t="s">
        <v>60</v>
      </c>
      <c r="B12" s="31"/>
      <c r="C12" s="31"/>
      <c r="D12" s="31">
        <v>2002</v>
      </c>
      <c r="E12" s="31">
        <f t="shared" ref="E12" si="7">+D12+1</f>
        <v>2003</v>
      </c>
      <c r="F12" s="31">
        <f t="shared" ref="F12" si="8">+E12+1</f>
        <v>2004</v>
      </c>
      <c r="G12" s="31">
        <f t="shared" ref="G12" si="9">+F12+1</f>
        <v>2005</v>
      </c>
      <c r="H12" s="31">
        <f t="shared" ref="H12" si="10">+G12+1</f>
        <v>2006</v>
      </c>
      <c r="I12" s="31">
        <f t="shared" ref="I12" si="11">+H12+1</f>
        <v>2007</v>
      </c>
      <c r="J12" s="31">
        <f t="shared" ref="J12" si="12">+I12+1</f>
        <v>2008</v>
      </c>
      <c r="K12" s="31">
        <f t="shared" ref="K12" si="13">+J12+1</f>
        <v>2009</v>
      </c>
      <c r="L12" s="31">
        <v>2010</v>
      </c>
      <c r="M12" s="31">
        <f t="shared" ref="M12" si="14">+L12+1</f>
        <v>2011</v>
      </c>
      <c r="N12" s="31">
        <f t="shared" ref="N12" si="15">+M12+1</f>
        <v>2012</v>
      </c>
      <c r="O12" s="31">
        <f t="shared" ref="O12" si="16">+N12+1</f>
        <v>2013</v>
      </c>
      <c r="P12" s="31">
        <f t="shared" ref="P12" si="17">+O12+1</f>
        <v>2014</v>
      </c>
      <c r="Q12" s="31">
        <f t="shared" ref="Q12" si="18">+P12+1</f>
        <v>2015</v>
      </c>
      <c r="R12" s="31">
        <f t="shared" ref="R12" si="19">+Q12+1</f>
        <v>2016</v>
      </c>
      <c r="S12" s="31">
        <f t="shared" ref="S12" si="20">+R12+1</f>
        <v>2017</v>
      </c>
      <c r="T12" s="31">
        <f t="shared" ref="T12" si="21">+S12+1</f>
        <v>2018</v>
      </c>
      <c r="U12" s="31">
        <f t="shared" ref="U12" si="22">+T12+1</f>
        <v>2019</v>
      </c>
      <c r="V12" s="31"/>
      <c r="W12" s="31">
        <v>2009</v>
      </c>
      <c r="X12" s="33">
        <v>61.74</v>
      </c>
      <c r="Y12" s="33">
        <v>61.95</v>
      </c>
      <c r="Z12" s="47">
        <f t="shared" si="2"/>
        <v>-0.21000000000000085</v>
      </c>
      <c r="AA12" s="31"/>
      <c r="AB12" s="31">
        <v>2009</v>
      </c>
      <c r="AC12" s="47">
        <v>5.3570000000000002</v>
      </c>
      <c r="AD12" s="49">
        <f t="shared" si="5"/>
        <v>7.140000000000013E-2</v>
      </c>
      <c r="AE12" s="47">
        <v>0.63236300000000001</v>
      </c>
      <c r="AF12" s="49">
        <f t="shared" si="5"/>
        <v>0.14169074541174842</v>
      </c>
    </row>
    <row r="13" spans="1:32" x14ac:dyDescent="0.25">
      <c r="A13" s="31" t="s">
        <v>21</v>
      </c>
      <c r="B13" s="33"/>
      <c r="C13" s="33"/>
      <c r="D13" s="33">
        <v>26.18</v>
      </c>
      <c r="E13" s="33">
        <v>31.08</v>
      </c>
      <c r="F13" s="33">
        <v>41.51</v>
      </c>
      <c r="G13" s="33">
        <v>56.64</v>
      </c>
      <c r="H13" s="33">
        <v>66.05</v>
      </c>
      <c r="I13" s="33">
        <v>72.34</v>
      </c>
      <c r="J13" s="33">
        <v>99.67</v>
      </c>
      <c r="K13" s="33">
        <v>61.95</v>
      </c>
      <c r="L13" s="33">
        <v>79.48</v>
      </c>
      <c r="M13" s="33">
        <v>94.88</v>
      </c>
      <c r="N13" s="33">
        <v>94.05</v>
      </c>
      <c r="O13" s="33">
        <v>97.98</v>
      </c>
      <c r="P13" s="33">
        <v>93.17</v>
      </c>
      <c r="Q13" s="33">
        <v>48.66</v>
      </c>
      <c r="R13" s="33">
        <v>43.29</v>
      </c>
      <c r="S13" s="33">
        <v>50.8</v>
      </c>
      <c r="T13" s="33">
        <v>65.23</v>
      </c>
      <c r="U13" s="33">
        <v>56.98</v>
      </c>
      <c r="V13" s="31"/>
      <c r="W13" s="31">
        <v>2010</v>
      </c>
      <c r="X13" s="33">
        <v>79.61</v>
      </c>
      <c r="Y13" s="33">
        <v>79.48</v>
      </c>
      <c r="Z13" s="47">
        <f t="shared" si="2"/>
        <v>0.12999999999999545</v>
      </c>
      <c r="AA13" s="31"/>
      <c r="AB13" s="31">
        <v>2010</v>
      </c>
      <c r="AC13" s="47">
        <v>5.484</v>
      </c>
      <c r="AD13" s="49">
        <f t="shared" si="5"/>
        <v>2.3707298861302961E-2</v>
      </c>
      <c r="AE13" s="47">
        <v>0.82560016666666669</v>
      </c>
      <c r="AF13" s="49">
        <f t="shared" si="5"/>
        <v>0.30557949574321497</v>
      </c>
    </row>
    <row r="14" spans="1:32" x14ac:dyDescent="0.25">
      <c r="A14" s="31" t="s">
        <v>78</v>
      </c>
      <c r="B14" s="31"/>
      <c r="C14" s="31"/>
      <c r="D14" s="31">
        <f>SLOPE(D13:L13,D12:L12)</f>
        <v>7.2971666666666675</v>
      </c>
      <c r="E14" s="31"/>
      <c r="F14" s="31"/>
      <c r="G14" s="31"/>
      <c r="H14" s="31"/>
      <c r="I14" s="31"/>
      <c r="J14" s="31"/>
      <c r="K14" s="31"/>
      <c r="L14" s="31"/>
      <c r="M14" s="31">
        <f>SLOPE(M13:U13,M12:U12)</f>
        <v>-6.3716666666666661</v>
      </c>
      <c r="N14" s="31"/>
      <c r="O14" s="31"/>
      <c r="P14" s="31"/>
      <c r="Q14" s="31"/>
      <c r="R14" s="31"/>
      <c r="S14" s="31"/>
      <c r="T14" s="31"/>
      <c r="U14" s="31"/>
      <c r="V14" s="31"/>
      <c r="W14" s="31">
        <v>2011</v>
      </c>
      <c r="X14" s="33">
        <v>111.26</v>
      </c>
      <c r="Y14" s="33">
        <v>94.88</v>
      </c>
      <c r="Z14" s="47">
        <f t="shared" ref="Z14:Z22" si="23">+X14-Y14</f>
        <v>16.38000000000001</v>
      </c>
      <c r="AA14" s="31"/>
      <c r="AB14" s="31">
        <v>2011</v>
      </c>
      <c r="AC14" s="47">
        <v>5.6669999999999998</v>
      </c>
      <c r="AD14" s="49">
        <f t="shared" si="5"/>
        <v>3.3369803063457271E-2</v>
      </c>
      <c r="AE14" s="47">
        <v>1.2938104166666669</v>
      </c>
      <c r="AF14" s="49">
        <f t="shared" si="5"/>
        <v>0.56711501390604546</v>
      </c>
    </row>
    <row r="15" spans="1:32" x14ac:dyDescent="0.25">
      <c r="A15" s="34"/>
      <c r="B15" s="33"/>
      <c r="C15" s="33"/>
      <c r="D15" s="33"/>
      <c r="E15" s="33"/>
      <c r="F15" s="33"/>
      <c r="G15" s="33"/>
      <c r="H15" s="33"/>
      <c r="I15" s="33"/>
      <c r="J15" s="33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>
        <v>2012</v>
      </c>
      <c r="X15" s="33">
        <v>111.63</v>
      </c>
      <c r="Y15" s="33">
        <v>94.05</v>
      </c>
      <c r="Z15" s="47">
        <f t="shared" si="23"/>
        <v>17.579999999999998</v>
      </c>
      <c r="AA15" s="31"/>
      <c r="AB15" s="31">
        <v>2012</v>
      </c>
      <c r="AC15" s="47">
        <v>6.5179999999999998</v>
      </c>
      <c r="AD15" s="49">
        <f t="shared" si="5"/>
        <v>0.15016763719781179</v>
      </c>
      <c r="AE15" s="47">
        <v>2.1476476225000001</v>
      </c>
      <c r="AF15" s="49">
        <f t="shared" si="5"/>
        <v>0.65993996866490923</v>
      </c>
    </row>
    <row r="16" spans="1:32" x14ac:dyDescent="0.25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1"/>
      <c r="M16" s="32"/>
      <c r="N16" s="31"/>
      <c r="O16" s="31"/>
      <c r="P16" s="31"/>
      <c r="Q16" s="31"/>
      <c r="R16" s="31"/>
      <c r="S16" s="31"/>
      <c r="T16" s="31"/>
      <c r="U16" s="31"/>
      <c r="V16" s="31"/>
      <c r="W16" s="31">
        <v>2013</v>
      </c>
      <c r="X16" s="33">
        <v>108.56</v>
      </c>
      <c r="Y16" s="33">
        <v>97.98</v>
      </c>
      <c r="Z16" s="47">
        <f t="shared" si="23"/>
        <v>10.579999999999998</v>
      </c>
      <c r="AA16" s="31"/>
      <c r="AB16" s="31">
        <v>2013</v>
      </c>
      <c r="AC16" s="47">
        <v>7.4930000000000003</v>
      </c>
      <c r="AD16" s="49">
        <f t="shared" si="5"/>
        <v>0.14958576250383571</v>
      </c>
      <c r="AE16" s="47">
        <v>3.0524197733333334</v>
      </c>
      <c r="AF16" s="49">
        <f t="shared" si="5"/>
        <v>0.4212851965817932</v>
      </c>
    </row>
    <row r="17" spans="1:3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2014</v>
      </c>
      <c r="X17" s="33">
        <v>98.97</v>
      </c>
      <c r="Y17" s="33">
        <v>93.17</v>
      </c>
      <c r="Z17" s="47">
        <f t="shared" si="23"/>
        <v>5.7999999999999972</v>
      </c>
      <c r="AA17" s="31"/>
      <c r="AB17" s="31">
        <v>2014</v>
      </c>
      <c r="AC17" s="47">
        <v>8.7870000000000008</v>
      </c>
      <c r="AD17" s="49">
        <f t="shared" si="5"/>
        <v>0.17269451488055521</v>
      </c>
      <c r="AE17" s="47">
        <v>4.1070772841666665</v>
      </c>
      <c r="AF17" s="49">
        <f t="shared" si="5"/>
        <v>0.34551522698387438</v>
      </c>
    </row>
    <row r="18" spans="1:32" x14ac:dyDescent="0.25">
      <c r="A18" s="34"/>
      <c r="B18" s="47"/>
      <c r="C18" s="47"/>
      <c r="D18" s="47"/>
      <c r="E18" s="47"/>
      <c r="F18" s="47"/>
      <c r="G18" s="47"/>
      <c r="H18" s="47"/>
      <c r="I18" s="47"/>
      <c r="J18" s="47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>
        <v>2015</v>
      </c>
      <c r="X18" s="33">
        <v>52.32</v>
      </c>
      <c r="Y18" s="33">
        <v>48.66</v>
      </c>
      <c r="Z18" s="47">
        <f t="shared" si="23"/>
        <v>3.6600000000000037</v>
      </c>
      <c r="AA18" s="31"/>
      <c r="AB18" s="31">
        <v>2015</v>
      </c>
      <c r="AC18" s="47">
        <v>9.4390000000000001</v>
      </c>
      <c r="AD18" s="49">
        <f t="shared" si="5"/>
        <v>7.4200523500625781E-2</v>
      </c>
      <c r="AE18" s="47">
        <v>4.7788755683333335</v>
      </c>
      <c r="AF18" s="49">
        <f t="shared" si="5"/>
        <v>0.16357088939050146</v>
      </c>
    </row>
    <row r="19" spans="1:32" x14ac:dyDescent="0.25">
      <c r="A19" s="34"/>
      <c r="B19" s="47"/>
      <c r="C19" s="47"/>
      <c r="D19" s="47"/>
      <c r="E19" s="47"/>
      <c r="F19" s="47"/>
      <c r="G19" s="47"/>
      <c r="H19" s="47"/>
      <c r="I19" s="47"/>
      <c r="J19" s="47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>
        <v>2016</v>
      </c>
      <c r="X19" s="33">
        <v>43.64</v>
      </c>
      <c r="Y19" s="33">
        <v>43.29</v>
      </c>
      <c r="Z19" s="47">
        <f t="shared" si="23"/>
        <v>0.35000000000000142</v>
      </c>
      <c r="AA19" s="31"/>
      <c r="AB19" s="31">
        <v>2016</v>
      </c>
      <c r="AC19" s="47">
        <v>8.8390000000000004</v>
      </c>
      <c r="AD19" s="49">
        <f t="shared" si="5"/>
        <v>-6.3566055726242188E-2</v>
      </c>
      <c r="AE19" s="47">
        <v>4.4318360633333347</v>
      </c>
      <c r="AF19" s="49">
        <f t="shared" si="5"/>
        <v>-7.261948967652887E-2</v>
      </c>
    </row>
    <row r="20" spans="1:32" x14ac:dyDescent="0.25">
      <c r="A20" s="34"/>
      <c r="B20" s="47"/>
      <c r="C20" s="47"/>
      <c r="D20" s="47"/>
      <c r="E20" s="47"/>
      <c r="F20" s="47"/>
      <c r="G20" s="47"/>
      <c r="H20" s="47"/>
      <c r="I20" s="47"/>
      <c r="J20" s="47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>
        <v>2017</v>
      </c>
      <c r="X20" s="33">
        <v>54.13</v>
      </c>
      <c r="Y20" s="33">
        <v>50.8</v>
      </c>
      <c r="Z20" s="47">
        <f t="shared" si="23"/>
        <v>3.3300000000000054</v>
      </c>
      <c r="AA20" s="31"/>
      <c r="AB20" s="31">
        <v>2017</v>
      </c>
      <c r="AC20" s="47">
        <v>9.3520000000000003</v>
      </c>
      <c r="AD20" s="49">
        <f t="shared" si="5"/>
        <v>5.8038239619866427E-2</v>
      </c>
      <c r="AE20" s="47">
        <v>4.964243469166667</v>
      </c>
      <c r="AF20" s="49">
        <f t="shared" si="5"/>
        <v>0.12013246840021674</v>
      </c>
    </row>
    <row r="21" spans="1:32" x14ac:dyDescent="0.25">
      <c r="A21" s="34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>
        <v>2018</v>
      </c>
      <c r="X21" s="33">
        <v>71.34</v>
      </c>
      <c r="Y21" s="33">
        <v>65.23</v>
      </c>
      <c r="Z21" s="47">
        <f t="shared" si="23"/>
        <v>6.1099999999999994</v>
      </c>
      <c r="AA21" s="31"/>
      <c r="AB21" s="31">
        <v>2018</v>
      </c>
      <c r="AC21" s="47">
        <v>10.99</v>
      </c>
      <c r="AD21" s="49">
        <f t="shared" si="5"/>
        <v>0.1751497005988023</v>
      </c>
      <c r="AE21" s="47">
        <v>6.5120376359999996</v>
      </c>
      <c r="AF21" s="49">
        <f t="shared" si="5"/>
        <v>0.31178852859389594</v>
      </c>
    </row>
    <row r="22" spans="1:32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>
        <v>2019</v>
      </c>
      <c r="X22" s="47">
        <v>64.28</v>
      </c>
      <c r="Y22" s="33">
        <v>56.98</v>
      </c>
      <c r="Z22" s="47">
        <f t="shared" si="23"/>
        <v>7.3000000000000043</v>
      </c>
      <c r="AA22" s="31"/>
      <c r="AB22" s="31">
        <v>2019</v>
      </c>
      <c r="AC22" s="47">
        <v>12.23</v>
      </c>
      <c r="AD22" s="49">
        <f t="shared" si="5"/>
        <v>0.11282984531392182</v>
      </c>
      <c r="AE22" s="47">
        <v>7.6524758152548289</v>
      </c>
      <c r="AF22" s="49">
        <f t="shared" si="5"/>
        <v>0.17512770088278229</v>
      </c>
    </row>
    <row r="23" spans="1:32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spans="1:32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 t="s">
        <v>87</v>
      </c>
      <c r="AC24" s="47">
        <f>AVERAGE(AC5:AC13)</f>
        <v>5.3354444444444447</v>
      </c>
      <c r="AD24" s="47"/>
      <c r="AE24" s="47">
        <f>AVERAGE(AE5:AE13)</f>
        <v>0.49384456481481487</v>
      </c>
      <c r="AF24" s="31"/>
    </row>
    <row r="25" spans="1:32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 t="s">
        <v>88</v>
      </c>
      <c r="AC25" s="47">
        <f>AVERAGE(AC14:AC22)</f>
        <v>8.8127777777777769</v>
      </c>
      <c r="AD25" s="47"/>
      <c r="AE25" s="47">
        <f>AVERAGE(AE14:AE22)</f>
        <v>4.326713738750537</v>
      </c>
      <c r="AF25" s="31"/>
    </row>
    <row r="26" spans="1:32" x14ac:dyDescent="0.25">
      <c r="V26" s="31"/>
      <c r="W26" s="31"/>
      <c r="X26" s="31"/>
      <c r="Y26" s="31"/>
      <c r="Z26" s="31"/>
      <c r="AA26" s="31"/>
      <c r="AB26" s="31" t="s">
        <v>89</v>
      </c>
      <c r="AC26" s="49">
        <f>+AC25/AC24-1</f>
        <v>0.6517420187842311</v>
      </c>
      <c r="AD26" s="49"/>
      <c r="AE26" s="49">
        <f>+AE25/AE24-1</f>
        <v>7.7612865403773288</v>
      </c>
      <c r="AF26" s="31"/>
    </row>
    <row r="27" spans="1:32" x14ac:dyDescent="0.25"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pans="1:32" x14ac:dyDescent="0.25">
      <c r="V28" s="31"/>
      <c r="W28" s="31"/>
      <c r="X28" s="31"/>
      <c r="Y28" s="31"/>
      <c r="Z28" s="31"/>
      <c r="AA28" s="31"/>
      <c r="AB28" s="31" t="s">
        <v>91</v>
      </c>
      <c r="AC28" s="50">
        <f>(+AC13/AC5)-1</f>
        <v>-4.5264623955431738E-2</v>
      </c>
      <c r="AD28" s="31"/>
      <c r="AE28" s="49">
        <f>(+AE13/AE5)-1</f>
        <v>1.1851226771276338</v>
      </c>
      <c r="AF28" s="31"/>
    </row>
    <row r="29" spans="1:32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 t="s">
        <v>92</v>
      </c>
      <c r="AC29" s="49">
        <f>(+AC22/AC14)-1</f>
        <v>1.158108346567849</v>
      </c>
      <c r="AD29" s="31"/>
      <c r="AE29" s="49">
        <f>(+AE22/AE14)-1</f>
        <v>4.9146809429548659</v>
      </c>
      <c r="AF29" s="31"/>
    </row>
    <row r="30" spans="1:32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32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32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cols>
    <col min="1" max="1" width="18.85546875" bestFit="1" customWidth="1"/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/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0.57656581521372685</v>
      </c>
      <c r="C4" s="8"/>
      <c r="D4" s="45" t="s">
        <v>77</v>
      </c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0.33242813927306941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0.32613029153036255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6.4688648093995482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108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2208.8273539260936</v>
      </c>
      <c r="D12" s="12">
        <v>2208.8273539260936</v>
      </c>
      <c r="E12" s="12">
        <v>52.784403951021488</v>
      </c>
      <c r="F12" s="12">
        <v>6.5776712990390449E-11</v>
      </c>
      <c r="G12" s="8"/>
      <c r="H12" s="8"/>
      <c r="I12" s="8"/>
    </row>
    <row r="13" spans="1:9" x14ac:dyDescent="0.25">
      <c r="A13" s="12" t="s">
        <v>31</v>
      </c>
      <c r="B13" s="12">
        <v>106</v>
      </c>
      <c r="C13" s="12">
        <v>4435.6984637625128</v>
      </c>
      <c r="D13" s="12">
        <v>41.846211922287857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107</v>
      </c>
      <c r="C14" s="13">
        <v>6644.5258176886064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1.3703123151588925</v>
      </c>
      <c r="C17" s="12">
        <v>0.62359815740716473</v>
      </c>
      <c r="D17" s="12">
        <v>2.1974284222654896</v>
      </c>
      <c r="E17" s="12">
        <v>3.0166102720669257E-2</v>
      </c>
      <c r="F17" s="12">
        <v>0.13396831584143687</v>
      </c>
      <c r="G17" s="12">
        <v>2.6066563144763482</v>
      </c>
      <c r="H17" s="12">
        <v>0.13396831584143687</v>
      </c>
      <c r="I17" s="12">
        <v>2.6066563144763482</v>
      </c>
    </row>
    <row r="18" spans="1:9" ht="15.75" thickBot="1" x14ac:dyDescent="0.3">
      <c r="A18" s="13" t="s">
        <v>46</v>
      </c>
      <c r="B18" s="13">
        <v>0.96878889418293701</v>
      </c>
      <c r="C18" s="13">
        <v>0.13334487870969342</v>
      </c>
      <c r="D18" s="13">
        <v>7.2652876027739905</v>
      </c>
      <c r="E18" s="13">
        <v>6.5776712990391638E-11</v>
      </c>
      <c r="F18" s="13">
        <v>0.70441970278264621</v>
      </c>
      <c r="G18" s="13">
        <v>1.2331580855832278</v>
      </c>
      <c r="H18" s="13">
        <v>0.70441970278264621</v>
      </c>
      <c r="I18" s="13">
        <v>1.2331580855832278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3" width="9.5703125" bestFit="1" customWidth="1"/>
    <col min="4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76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0.31860271136139501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0.10150768768683237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9.3031345117840211E-2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7.5047502982605145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108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674.47045152902956</v>
      </c>
      <c r="D12" s="12">
        <v>674.47045152902956</v>
      </c>
      <c r="E12" s="12">
        <v>11.975411194229475</v>
      </c>
      <c r="F12" s="12">
        <v>7.7798976742866086E-4</v>
      </c>
      <c r="G12" s="8"/>
      <c r="H12" s="8"/>
      <c r="I12" s="8"/>
    </row>
    <row r="13" spans="1:9" x14ac:dyDescent="0.25">
      <c r="A13" s="12" t="s">
        <v>31</v>
      </c>
      <c r="B13" s="12">
        <v>106</v>
      </c>
      <c r="C13" s="12">
        <v>5970.0553661595768</v>
      </c>
      <c r="D13" s="12">
        <v>56.321277039241288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107</v>
      </c>
      <c r="C14" s="13">
        <v>6644.5258176886064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1.173100582950477</v>
      </c>
      <c r="C17" s="12">
        <v>0.73480558362066661</v>
      </c>
      <c r="D17" s="12">
        <v>1.5964775024846223</v>
      </c>
      <c r="E17" s="12">
        <v>0.11335931075967469</v>
      </c>
      <c r="F17" s="12">
        <v>-0.28372295506585621</v>
      </c>
      <c r="G17" s="12">
        <v>2.6299241209668103</v>
      </c>
      <c r="H17" s="12">
        <v>-0.28372295506585621</v>
      </c>
      <c r="I17" s="12">
        <v>2.6299241209668103</v>
      </c>
    </row>
    <row r="18" spans="1:9" ht="15.75" thickBot="1" x14ac:dyDescent="0.3">
      <c r="A18" s="13" t="s">
        <v>46</v>
      </c>
      <c r="B18" s="13">
        <v>0.28145852809944188</v>
      </c>
      <c r="C18" s="13">
        <v>8.1333450062616566E-2</v>
      </c>
      <c r="D18" s="13">
        <v>3.4605507067848968</v>
      </c>
      <c r="E18" s="13">
        <v>7.7798976742867289E-4</v>
      </c>
      <c r="F18" s="13">
        <v>0.12020705271535731</v>
      </c>
      <c r="G18" s="13">
        <v>0.44271000348352646</v>
      </c>
      <c r="H18" s="13">
        <v>0.12020705271535731</v>
      </c>
      <c r="I18" s="13">
        <v>0.44271000348352646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/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0.62362091830166488</v>
      </c>
      <c r="C4" s="8"/>
      <c r="D4" s="45" t="s">
        <v>75</v>
      </c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0.38890304974341183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0.37726310783376255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6.2185968889718355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108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2</v>
      </c>
      <c r="C12" s="12">
        <v>2584.0763545979362</v>
      </c>
      <c r="D12" s="12">
        <v>1292.0381772989681</v>
      </c>
      <c r="E12" s="12">
        <v>33.41108166708446</v>
      </c>
      <c r="F12" s="12">
        <v>5.8990368278052417E-12</v>
      </c>
      <c r="G12" s="8"/>
      <c r="H12" s="8"/>
      <c r="I12" s="8"/>
    </row>
    <row r="13" spans="1:9" x14ac:dyDescent="0.25">
      <c r="A13" s="12" t="s">
        <v>31</v>
      </c>
      <c r="B13" s="12">
        <v>105</v>
      </c>
      <c r="C13" s="12">
        <v>4060.4494630906702</v>
      </c>
      <c r="D13" s="12">
        <v>38.670947267530195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107</v>
      </c>
      <c r="C14" s="13">
        <v>6644.5258176886064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1.032460111110767</v>
      </c>
      <c r="C17" s="12">
        <v>0.60920449094866225</v>
      </c>
      <c r="D17" s="12">
        <v>1.694767728161368</v>
      </c>
      <c r="E17" s="12">
        <v>9.3083401482564554E-2</v>
      </c>
      <c r="F17" s="12">
        <v>-0.17547985840677671</v>
      </c>
      <c r="G17" s="12">
        <v>2.2404000806283104</v>
      </c>
      <c r="H17" s="12">
        <v>-0.17547985840677671</v>
      </c>
      <c r="I17" s="12">
        <v>2.2404000806283104</v>
      </c>
    </row>
    <row r="18" spans="1:9" x14ac:dyDescent="0.25">
      <c r="A18" s="12" t="s">
        <v>46</v>
      </c>
      <c r="B18" s="12">
        <v>0.91037147541853103</v>
      </c>
      <c r="C18" s="12">
        <v>0.12955052358575858</v>
      </c>
      <c r="D18" s="12">
        <v>7.0271539644985861</v>
      </c>
      <c r="E18" s="12">
        <v>2.1920961915568315E-10</v>
      </c>
      <c r="F18" s="12">
        <v>0.6534967185245435</v>
      </c>
      <c r="G18" s="12">
        <v>1.1672462323125186</v>
      </c>
      <c r="H18" s="12">
        <v>0.6534967185245435</v>
      </c>
      <c r="I18" s="12">
        <v>1.1672462323125186</v>
      </c>
    </row>
    <row r="19" spans="1:9" ht="15.75" thickBot="1" x14ac:dyDescent="0.3">
      <c r="A19" s="13" t="s">
        <v>47</v>
      </c>
      <c r="B19" s="13">
        <v>0.21217353980590489</v>
      </c>
      <c r="C19" s="13">
        <v>6.811203485747136E-2</v>
      </c>
      <c r="D19" s="13">
        <v>3.1150668196874625</v>
      </c>
      <c r="E19" s="13">
        <v>2.3712987531626529E-3</v>
      </c>
      <c r="F19" s="13">
        <v>7.711995676125008E-2</v>
      </c>
      <c r="G19" s="13">
        <v>0.34722712285055968</v>
      </c>
      <c r="H19" s="13">
        <v>7.711995676125008E-2</v>
      </c>
      <c r="I19" s="13">
        <v>0.34722712285055968</v>
      </c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45" t="s">
        <v>74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0.66728312236549692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0.44526676539384669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0.43993279198417218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6.6978925203597672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106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3744.9479229364415</v>
      </c>
      <c r="D12" s="12">
        <v>3744.9479229364415</v>
      </c>
      <c r="E12" s="12">
        <v>83.477500016449156</v>
      </c>
      <c r="F12" s="12">
        <v>5.6948416035203878E-15</v>
      </c>
      <c r="G12" s="8"/>
      <c r="H12" s="8"/>
      <c r="I12" s="8"/>
    </row>
    <row r="13" spans="1:9" x14ac:dyDescent="0.25">
      <c r="A13" s="12" t="s">
        <v>31</v>
      </c>
      <c r="B13" s="12">
        <v>104</v>
      </c>
      <c r="C13" s="12">
        <v>4665.6234782862966</v>
      </c>
      <c r="D13" s="12">
        <v>44.861764214291313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105</v>
      </c>
      <c r="C14" s="13">
        <v>8410.5714012227381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-2.1127759109848574</v>
      </c>
      <c r="C17" s="12">
        <v>0.6768090525269862</v>
      </c>
      <c r="D17" s="12">
        <v>-3.1216720625949597</v>
      </c>
      <c r="E17" s="12">
        <v>2.3286109775727238E-3</v>
      </c>
      <c r="F17" s="12">
        <v>-3.4549136604097685</v>
      </c>
      <c r="G17" s="12">
        <v>-0.77063816155994624</v>
      </c>
      <c r="H17" s="12">
        <v>-3.4549136604097685</v>
      </c>
      <c r="I17" s="12">
        <v>-0.77063816155994624</v>
      </c>
    </row>
    <row r="18" spans="1:9" ht="15.75" thickBot="1" x14ac:dyDescent="0.3">
      <c r="A18" s="13" t="s">
        <v>46</v>
      </c>
      <c r="B18" s="13">
        <v>1.6984942076315228</v>
      </c>
      <c r="C18" s="13">
        <v>0.18589998424504037</v>
      </c>
      <c r="D18" s="13">
        <v>9.1366022139769871</v>
      </c>
      <c r="E18" s="13">
        <v>5.6948416035203255E-15</v>
      </c>
      <c r="F18" s="13">
        <v>1.3298475627008737</v>
      </c>
      <c r="G18" s="13">
        <v>2.0671408525621717</v>
      </c>
      <c r="H18" s="13">
        <v>1.3298475627008737</v>
      </c>
      <c r="I18" s="13">
        <v>2.0671408525621717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73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0.42507332600442349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0.18068733248046287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0.1728093260620058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8.1399346116368996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106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1519.6837111234054</v>
      </c>
      <c r="D12" s="12">
        <v>1519.6837111234054</v>
      </c>
      <c r="E12" s="12">
        <v>22.935667081602936</v>
      </c>
      <c r="F12" s="12">
        <v>5.5763976951001577E-6</v>
      </c>
      <c r="G12" s="8"/>
      <c r="H12" s="8"/>
      <c r="I12" s="8"/>
    </row>
    <row r="13" spans="1:9" x14ac:dyDescent="0.25">
      <c r="A13" s="12" t="s">
        <v>31</v>
      </c>
      <c r="B13" s="12">
        <v>104</v>
      </c>
      <c r="C13" s="12">
        <v>6890.8876900993328</v>
      </c>
      <c r="D13" s="12">
        <v>66.258535481724351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105</v>
      </c>
      <c r="C14" s="13">
        <v>8410.5714012227381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-0.31350273944710355</v>
      </c>
      <c r="C17" s="12">
        <v>0.79086253772808901</v>
      </c>
      <c r="D17" s="12">
        <v>-0.39640610661329712</v>
      </c>
      <c r="E17" s="12">
        <v>0.6926176389043126</v>
      </c>
      <c r="F17" s="12">
        <v>-1.881812830052058</v>
      </c>
      <c r="G17" s="12">
        <v>1.254807351157851</v>
      </c>
      <c r="H17" s="12">
        <v>-1.881812830052058</v>
      </c>
      <c r="I17" s="12">
        <v>1.254807351157851</v>
      </c>
    </row>
    <row r="18" spans="1:9" ht="15.75" thickBot="1" x14ac:dyDescent="0.3">
      <c r="A18" s="13" t="s">
        <v>46</v>
      </c>
      <c r="B18" s="13">
        <v>0.47790067642705858</v>
      </c>
      <c r="C18" s="13">
        <v>9.9788836097729469E-2</v>
      </c>
      <c r="D18" s="13">
        <v>4.7891196562210672</v>
      </c>
      <c r="E18" s="13">
        <v>5.5763976951000264E-6</v>
      </c>
      <c r="F18" s="13">
        <v>0.2800156697211269</v>
      </c>
      <c r="G18" s="13">
        <v>0.67578568313299026</v>
      </c>
      <c r="H18" s="13">
        <v>0.2800156697211269</v>
      </c>
      <c r="I18" s="13">
        <v>0.67578568313299026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5" sqref="D5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/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0.7012825546094692</v>
      </c>
      <c r="C4" s="8"/>
      <c r="D4" s="45" t="s">
        <v>72</v>
      </c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0.49179722139958315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0.4819292062811284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6.4418803831687486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106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2</v>
      </c>
      <c r="C12" s="12">
        <v>4136.2956455041412</v>
      </c>
      <c r="D12" s="12">
        <v>2068.1478227520706</v>
      </c>
      <c r="E12" s="12">
        <v>49.837501817345945</v>
      </c>
      <c r="F12" s="12">
        <v>7.2595101067548622E-16</v>
      </c>
      <c r="G12" s="8"/>
      <c r="H12" s="8"/>
      <c r="I12" s="8"/>
    </row>
    <row r="13" spans="1:9" x14ac:dyDescent="0.25">
      <c r="A13" s="12" t="s">
        <v>31</v>
      </c>
      <c r="B13" s="12">
        <v>103</v>
      </c>
      <c r="C13" s="12">
        <v>4274.2757557185969</v>
      </c>
      <c r="D13" s="12">
        <v>41.497822871054339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105</v>
      </c>
      <c r="C14" s="13">
        <v>8410.5714012227381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-1.8682294069781797</v>
      </c>
      <c r="C17" s="12">
        <v>0.65579239538188727</v>
      </c>
      <c r="D17" s="12">
        <v>-2.84881224627537</v>
      </c>
      <c r="E17" s="12">
        <v>5.2995636533139023E-3</v>
      </c>
      <c r="F17" s="12">
        <v>-3.1688389511541777</v>
      </c>
      <c r="G17" s="12">
        <v>-0.56761986280218202</v>
      </c>
      <c r="H17" s="12">
        <v>-3.1688389511541777</v>
      </c>
      <c r="I17" s="12">
        <v>-0.56761986280218202</v>
      </c>
    </row>
    <row r="18" spans="1:9" x14ac:dyDescent="0.25">
      <c r="A18" s="12" t="s">
        <v>46</v>
      </c>
      <c r="B18" s="12">
        <v>1.5051760306826441</v>
      </c>
      <c r="C18" s="12">
        <v>0.1895528380025997</v>
      </c>
      <c r="D18" s="12">
        <v>7.9406673439624296</v>
      </c>
      <c r="E18" s="12">
        <v>2.6089628151747061E-12</v>
      </c>
      <c r="F18" s="12">
        <v>1.1292426835320359</v>
      </c>
      <c r="G18" s="12">
        <v>1.8811093778332522</v>
      </c>
      <c r="H18" s="12">
        <v>1.1292426835320359</v>
      </c>
      <c r="I18" s="12">
        <v>1.8811093778332522</v>
      </c>
    </row>
    <row r="19" spans="1:9" ht="15.75" thickBot="1" x14ac:dyDescent="0.3">
      <c r="A19" s="13" t="s">
        <v>47</v>
      </c>
      <c r="B19" s="13">
        <v>0.25710996098598721</v>
      </c>
      <c r="C19" s="13">
        <v>8.3724035537348307E-2</v>
      </c>
      <c r="D19" s="13">
        <v>3.070921741120487</v>
      </c>
      <c r="E19" s="13">
        <v>2.7293216821082677E-3</v>
      </c>
      <c r="F19" s="13">
        <v>9.1063083249025317E-2</v>
      </c>
      <c r="G19" s="13">
        <v>0.42315683872294907</v>
      </c>
      <c r="H19" s="13">
        <v>9.1063083249025317E-2</v>
      </c>
      <c r="I19" s="13">
        <v>0.42315683872294907</v>
      </c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63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0.56819806637853776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0.32284904263630915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0.30982690884085351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9.3621039401495558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2173.0227176376693</v>
      </c>
      <c r="D12" s="12">
        <v>2173.0227176376693</v>
      </c>
      <c r="E12" s="12">
        <v>24.792330328304224</v>
      </c>
      <c r="F12" s="12">
        <v>7.4071064203035306E-6</v>
      </c>
      <c r="G12" s="8"/>
      <c r="H12" s="8"/>
      <c r="I12" s="8"/>
    </row>
    <row r="13" spans="1:9" x14ac:dyDescent="0.25">
      <c r="A13" s="12" t="s">
        <v>31</v>
      </c>
      <c r="B13" s="12">
        <v>52</v>
      </c>
      <c r="C13" s="12">
        <v>4557.7474896805197</v>
      </c>
      <c r="D13" s="12">
        <v>87.648990186163843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6730.770207318189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1.7429562345552081</v>
      </c>
      <c r="C17" s="12">
        <v>1.3191264043651794</v>
      </c>
      <c r="D17" s="12">
        <v>1.3212958430575832</v>
      </c>
      <c r="E17" s="12">
        <v>0.19218726720420021</v>
      </c>
      <c r="F17" s="12">
        <v>-0.90406455023668908</v>
      </c>
      <c r="G17" s="12">
        <v>4.3899770193471053</v>
      </c>
      <c r="H17" s="12">
        <v>-0.90406455023668908</v>
      </c>
      <c r="I17" s="12">
        <v>4.3899770193471053</v>
      </c>
    </row>
    <row r="18" spans="1:9" ht="15.75" thickBot="1" x14ac:dyDescent="0.3">
      <c r="A18" s="13" t="s">
        <v>46</v>
      </c>
      <c r="B18" s="13">
        <v>0.48296964557042982</v>
      </c>
      <c r="C18" s="13">
        <v>9.6997638599850125E-2</v>
      </c>
      <c r="D18" s="13">
        <v>4.9791897260803637</v>
      </c>
      <c r="E18" s="13">
        <v>7.4071064203034637E-6</v>
      </c>
      <c r="F18" s="13">
        <v>0.28832964397551247</v>
      </c>
      <c r="G18" s="13">
        <v>0.67760964716534722</v>
      </c>
      <c r="H18" s="13">
        <v>0.28832964397551247</v>
      </c>
      <c r="I18" s="13">
        <v>0.67760964716534722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64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0.75707164643086311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0.57315747782953774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0.55641855539148044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7.5055259791931412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2</v>
      </c>
      <c r="C12" s="12">
        <v>3857.7912758766879</v>
      </c>
      <c r="D12" s="12">
        <v>1928.895637938344</v>
      </c>
      <c r="E12" s="12">
        <v>34.241002068712383</v>
      </c>
      <c r="F12" s="12">
        <v>3.7310045170356428E-10</v>
      </c>
      <c r="G12" s="8"/>
      <c r="H12" s="8"/>
      <c r="I12" s="8"/>
    </row>
    <row r="13" spans="1:9" x14ac:dyDescent="0.25">
      <c r="A13" s="12" t="s">
        <v>31</v>
      </c>
      <c r="B13" s="12">
        <v>51</v>
      </c>
      <c r="C13" s="12">
        <v>2872.9789314415011</v>
      </c>
      <c r="D13" s="12">
        <v>56.332920224343162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6730.770207318189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1.7886113921820788</v>
      </c>
      <c r="C17" s="12">
        <v>1.0575663390826679</v>
      </c>
      <c r="D17" s="12">
        <v>1.6912521948585453</v>
      </c>
      <c r="E17" s="12">
        <v>9.6891660405134458E-2</v>
      </c>
      <c r="F17" s="12">
        <v>-0.3345416261926184</v>
      </c>
      <c r="G17" s="12">
        <v>3.9117644105567759</v>
      </c>
      <c r="H17" s="12">
        <v>-0.3345416261926184</v>
      </c>
      <c r="I17" s="12">
        <v>3.9117644105567759</v>
      </c>
    </row>
    <row r="18" spans="1:9" x14ac:dyDescent="0.25">
      <c r="A18" s="12" t="s">
        <v>46</v>
      </c>
      <c r="B18" s="12">
        <v>0.8299378847463007</v>
      </c>
      <c r="C18" s="12">
        <v>0.1517597483181917</v>
      </c>
      <c r="D18" s="12">
        <v>5.468761604731883</v>
      </c>
      <c r="E18" s="12">
        <v>1.3754566492197618E-6</v>
      </c>
      <c r="F18" s="12">
        <v>0.52526747703548327</v>
      </c>
      <c r="G18" s="12">
        <v>1.1346082924571181</v>
      </c>
      <c r="H18" s="12">
        <v>0.52526747703548327</v>
      </c>
      <c r="I18" s="12">
        <v>1.1346082924571181</v>
      </c>
    </row>
    <row r="19" spans="1:9" ht="15.75" thickBot="1" x14ac:dyDescent="0.3">
      <c r="A19" s="13" t="s">
        <v>47</v>
      </c>
      <c r="B19" s="13">
        <v>0.36017471614283175</v>
      </c>
      <c r="C19" s="13">
        <v>8.0939142833152844E-2</v>
      </c>
      <c r="D19" s="13">
        <v>4.4499447799353691</v>
      </c>
      <c r="E19" s="13">
        <v>4.6827390836251726E-5</v>
      </c>
      <c r="F19" s="13">
        <v>0.19768260660771886</v>
      </c>
      <c r="G19" s="13">
        <v>0.52266682567794465</v>
      </c>
      <c r="H19" s="13">
        <v>0.19768260660771886</v>
      </c>
      <c r="I19" s="13">
        <v>0.52266682567794465</v>
      </c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65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0.67544292965320119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0.45622315121849921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0.44576590412654726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9.0089987618746097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3540.894639861307</v>
      </c>
      <c r="D12" s="12">
        <v>3540.894639861307</v>
      </c>
      <c r="E12" s="12">
        <v>43.627462104210551</v>
      </c>
      <c r="F12" s="12">
        <v>2.1089973180541844E-8</v>
      </c>
      <c r="G12" s="8"/>
      <c r="H12" s="8"/>
      <c r="I12" s="8"/>
    </row>
    <row r="13" spans="1:9" x14ac:dyDescent="0.25">
      <c r="A13" s="12" t="s">
        <v>31</v>
      </c>
      <c r="B13" s="12">
        <v>52</v>
      </c>
      <c r="C13" s="12">
        <v>4220.4270519558286</v>
      </c>
      <c r="D13" s="12">
        <v>81.162058691458242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7761.3216918171356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-4.2961233958085216</v>
      </c>
      <c r="C17" s="12">
        <v>1.3424970954549642</v>
      </c>
      <c r="D17" s="12">
        <v>-3.2000988384653386</v>
      </c>
      <c r="E17" s="12">
        <v>2.3425848146572128E-3</v>
      </c>
      <c r="F17" s="12">
        <v>-6.9900409032078192</v>
      </c>
      <c r="G17" s="12">
        <v>-1.6022058884092241</v>
      </c>
      <c r="H17" s="12">
        <v>-6.9900409032078192</v>
      </c>
      <c r="I17" s="12">
        <v>-1.6022058884092241</v>
      </c>
    </row>
    <row r="18" spans="1:9" ht="15.75" thickBot="1" x14ac:dyDescent="0.3">
      <c r="A18" s="13" t="s">
        <v>46</v>
      </c>
      <c r="B18" s="13">
        <v>1.6660733490196715</v>
      </c>
      <c r="C18" s="13">
        <v>0.25224010723203533</v>
      </c>
      <c r="D18" s="13">
        <v>6.6051087882192068</v>
      </c>
      <c r="E18" s="13">
        <v>2.108997318054146E-8</v>
      </c>
      <c r="F18" s="13">
        <v>1.1599165437340906</v>
      </c>
      <c r="G18" s="13">
        <v>2.1722301543052525</v>
      </c>
      <c r="H18" s="13">
        <v>1.1599165437340906</v>
      </c>
      <c r="I18" s="13">
        <v>2.1722301543052525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66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0.64562635593079909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0.41683339147248283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0.40561864900079986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9.329588630460421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1</v>
      </c>
      <c r="C12" s="12">
        <v>3235.1780431090847</v>
      </c>
      <c r="D12" s="12">
        <v>3235.1780431090847</v>
      </c>
      <c r="E12" s="12">
        <v>37.168342699351143</v>
      </c>
      <c r="F12" s="12">
        <v>1.3547306538713515E-7</v>
      </c>
      <c r="G12" s="8"/>
      <c r="H12" s="8"/>
      <c r="I12" s="8"/>
    </row>
    <row r="13" spans="1:9" x14ac:dyDescent="0.25">
      <c r="A13" s="12" t="s">
        <v>31</v>
      </c>
      <c r="B13" s="12">
        <v>52</v>
      </c>
      <c r="C13" s="12">
        <v>4526.1436487080509</v>
      </c>
      <c r="D13" s="12">
        <v>87.041224013616358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7761.3216918171356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-0.64904878829393309</v>
      </c>
      <c r="C17" s="12">
        <v>1.2696081271776305</v>
      </c>
      <c r="D17" s="12">
        <v>-0.51121978065529894</v>
      </c>
      <c r="E17" s="12">
        <v>0.61136108659196486</v>
      </c>
      <c r="F17" s="12">
        <v>-3.1967038803752761</v>
      </c>
      <c r="G17" s="12">
        <v>1.8986063037874101</v>
      </c>
      <c r="H17" s="12">
        <v>-3.1967038803752761</v>
      </c>
      <c r="I17" s="12">
        <v>1.8986063037874101</v>
      </c>
    </row>
    <row r="18" spans="1:9" ht="15.75" thickBot="1" x14ac:dyDescent="0.3">
      <c r="A18" s="13" t="s">
        <v>46</v>
      </c>
      <c r="B18" s="13">
        <v>0.66806674907835595</v>
      </c>
      <c r="C18" s="13">
        <v>0.10958049509142223</v>
      </c>
      <c r="D18" s="13">
        <v>6.096584510966049</v>
      </c>
      <c r="E18" s="13">
        <v>1.3547306538713515E-7</v>
      </c>
      <c r="F18" s="13">
        <v>0.44817739870607576</v>
      </c>
      <c r="G18" s="13">
        <v>0.88795609945063614</v>
      </c>
      <c r="H18" s="13">
        <v>0.44817739870607576</v>
      </c>
      <c r="I18" s="13">
        <v>0.88795609945063614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cols>
    <col min="2" max="2" width="9.28515625" bestFit="1" customWidth="1"/>
    <col min="3" max="4" width="9.5703125" bestFit="1" customWidth="1"/>
    <col min="5" max="9" width="9.28515625" bestFit="1" customWidth="1"/>
  </cols>
  <sheetData>
    <row r="1" spans="1:9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1" t="s">
        <v>23</v>
      </c>
      <c r="B3" s="11"/>
      <c r="C3" s="8"/>
      <c r="D3" s="8" t="s">
        <v>67</v>
      </c>
      <c r="E3" s="8"/>
      <c r="F3" s="8"/>
      <c r="G3" s="8"/>
      <c r="H3" s="8"/>
      <c r="I3" s="8"/>
    </row>
    <row r="4" spans="1:9" x14ac:dyDescent="0.25">
      <c r="A4" s="12" t="s">
        <v>24</v>
      </c>
      <c r="B4" s="12">
        <v>0.76519097790520407</v>
      </c>
      <c r="C4" s="8"/>
      <c r="D4" s="8"/>
      <c r="E4" s="8"/>
      <c r="F4" s="8"/>
      <c r="G4" s="8"/>
      <c r="H4" s="8"/>
      <c r="I4" s="8"/>
    </row>
    <row r="5" spans="1:9" x14ac:dyDescent="0.25">
      <c r="A5" s="12" t="s">
        <v>25</v>
      </c>
      <c r="B5" s="12">
        <v>0.58551723266752254</v>
      </c>
      <c r="C5" s="8"/>
      <c r="D5" s="8"/>
      <c r="E5" s="8"/>
      <c r="F5" s="8"/>
      <c r="G5" s="8"/>
      <c r="H5" s="8"/>
      <c r="I5" s="8"/>
    </row>
    <row r="6" spans="1:9" x14ac:dyDescent="0.25">
      <c r="A6" s="12" t="s">
        <v>26</v>
      </c>
      <c r="B6" s="12">
        <v>0.56926300649762152</v>
      </c>
      <c r="C6" s="8"/>
      <c r="D6" s="8"/>
      <c r="E6" s="8"/>
      <c r="F6" s="8"/>
      <c r="G6" s="8"/>
      <c r="H6" s="8"/>
      <c r="I6" s="8"/>
    </row>
    <row r="7" spans="1:9" x14ac:dyDescent="0.25">
      <c r="A7" s="12" t="s">
        <v>27</v>
      </c>
      <c r="B7" s="12">
        <v>7.942111751799863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3" t="s">
        <v>28</v>
      </c>
      <c r="B8" s="13">
        <v>54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29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4"/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8"/>
      <c r="H11" s="8"/>
      <c r="I11" s="8"/>
    </row>
    <row r="12" spans="1:9" x14ac:dyDescent="0.25">
      <c r="A12" s="12" t="s">
        <v>30</v>
      </c>
      <c r="B12" s="12">
        <v>2</v>
      </c>
      <c r="C12" s="12">
        <v>4544.3875988351838</v>
      </c>
      <c r="D12" s="12">
        <v>2272.1937994175919</v>
      </c>
      <c r="E12" s="12">
        <v>36.02246126928884</v>
      </c>
      <c r="F12" s="12">
        <v>1.7636614078300017E-10</v>
      </c>
      <c r="G12" s="8"/>
      <c r="H12" s="8"/>
      <c r="I12" s="8"/>
    </row>
    <row r="13" spans="1:9" x14ac:dyDescent="0.25">
      <c r="A13" s="12" t="s">
        <v>31</v>
      </c>
      <c r="B13" s="12">
        <v>51</v>
      </c>
      <c r="C13" s="12">
        <v>3216.9340929819518</v>
      </c>
      <c r="D13" s="12">
        <v>63.077139078077487</v>
      </c>
      <c r="E13" s="12"/>
      <c r="F13" s="12"/>
      <c r="G13" s="8"/>
      <c r="H13" s="8"/>
      <c r="I13" s="8"/>
    </row>
    <row r="14" spans="1:9" ht="15.75" thickBot="1" x14ac:dyDescent="0.3">
      <c r="A14" s="13" t="s">
        <v>32</v>
      </c>
      <c r="B14" s="13">
        <v>53</v>
      </c>
      <c r="C14" s="13">
        <v>7761.3216918171356</v>
      </c>
      <c r="D14" s="13"/>
      <c r="E14" s="13"/>
      <c r="F14" s="13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4"/>
      <c r="B16" s="14" t="s">
        <v>39</v>
      </c>
      <c r="C16" s="14" t="s">
        <v>27</v>
      </c>
      <c r="D16" s="14" t="s">
        <v>40</v>
      </c>
      <c r="E16" s="14" t="s">
        <v>41</v>
      </c>
      <c r="F16" s="14" t="s">
        <v>42</v>
      </c>
      <c r="G16" s="14" t="s">
        <v>43</v>
      </c>
      <c r="H16" s="14" t="s">
        <v>44</v>
      </c>
      <c r="I16" s="14" t="s">
        <v>45</v>
      </c>
    </row>
    <row r="17" spans="1:9" x14ac:dyDescent="0.25">
      <c r="A17" s="12" t="s">
        <v>33</v>
      </c>
      <c r="B17" s="12">
        <v>-3.1858934898068116</v>
      </c>
      <c r="C17" s="12">
        <v>1.2158044935345427</v>
      </c>
      <c r="D17" s="12">
        <v>-2.6203995023450668</v>
      </c>
      <c r="E17" s="12">
        <v>1.1542786986715495E-2</v>
      </c>
      <c r="F17" s="12">
        <v>-5.6267228589038236</v>
      </c>
      <c r="G17" s="12">
        <v>-0.7450641207098001</v>
      </c>
      <c r="H17" s="12">
        <v>-5.6267228589038236</v>
      </c>
      <c r="I17" s="12">
        <v>-0.7450641207098001</v>
      </c>
    </row>
    <row r="18" spans="1:9" x14ac:dyDescent="0.25">
      <c r="A18" s="12" t="s">
        <v>46</v>
      </c>
      <c r="B18" s="12">
        <v>1.1640828784627757</v>
      </c>
      <c r="C18" s="12">
        <v>0.25551435960278512</v>
      </c>
      <c r="D18" s="12">
        <v>4.5558413244266331</v>
      </c>
      <c r="E18" s="12">
        <v>3.2795772984045119E-5</v>
      </c>
      <c r="F18" s="12">
        <v>0.6511163970415802</v>
      </c>
      <c r="G18" s="12">
        <v>1.6770493598839713</v>
      </c>
      <c r="H18" s="12">
        <v>0.6511163970415802</v>
      </c>
      <c r="I18" s="12">
        <v>1.6770493598839713</v>
      </c>
    </row>
    <row r="19" spans="1:9" ht="15.75" thickBot="1" x14ac:dyDescent="0.3">
      <c r="A19" s="13" t="s">
        <v>47</v>
      </c>
      <c r="B19" s="13">
        <v>0.42753298937798484</v>
      </c>
      <c r="C19" s="13">
        <v>0.10718856586739813</v>
      </c>
      <c r="D19" s="13">
        <v>3.9886063025312</v>
      </c>
      <c r="E19" s="13">
        <v>2.1276301669724936E-4</v>
      </c>
      <c r="F19" s="13">
        <v>0.21234296417916648</v>
      </c>
      <c r="G19" s="13">
        <v>0.64272301457680325</v>
      </c>
      <c r="H19" s="13">
        <v>0.21234296417916648</v>
      </c>
      <c r="I19" s="13">
        <v>0.64272301457680325</v>
      </c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workbookViewId="0">
      <selection activeCell="A2" sqref="A2"/>
    </sheetView>
  </sheetViews>
  <sheetFormatPr defaultRowHeight="15" x14ac:dyDescent="0.25"/>
  <cols>
    <col min="1" max="1" width="15.7109375" customWidth="1"/>
    <col min="2" max="2" width="10.7109375" bestFit="1" customWidth="1"/>
    <col min="3" max="3" width="10.7109375" customWidth="1"/>
    <col min="4" max="4" width="12.28515625" bestFit="1" customWidth="1"/>
    <col min="9" max="9" width="8" customWidth="1"/>
    <col min="10" max="10" width="10.7109375" bestFit="1" customWidth="1"/>
  </cols>
  <sheetData>
    <row r="1" spans="1:15" x14ac:dyDescent="0.25">
      <c r="A1" s="36" t="s">
        <v>68</v>
      </c>
      <c r="C1" s="30">
        <f>STDEV(C$18:C$125)</f>
        <v>11.825965478697441</v>
      </c>
      <c r="F1" s="30">
        <f>STDEV(F$18:F$125)</f>
        <v>6.1170505282455396</v>
      </c>
      <c r="J1" s="30">
        <f>STDEV(J$18:J$125)</f>
        <v>12.584650247358606</v>
      </c>
    </row>
    <row r="2" spans="1:15" x14ac:dyDescent="0.25">
      <c r="A2" s="36" t="s">
        <v>69</v>
      </c>
      <c r="C2" s="30">
        <f>AVERAGE(C$18:C$125)</f>
        <v>1.4883848319160049</v>
      </c>
      <c r="F2" s="30">
        <f>AVERAGE(F$18:F$125)</f>
        <v>1.3177777777777779</v>
      </c>
      <c r="J2" s="30">
        <f>AVERAGE(J$18:J$125)</f>
        <v>1.8445892363201661</v>
      </c>
    </row>
    <row r="3" spans="1:15" x14ac:dyDescent="0.25">
      <c r="A3" s="38" t="s">
        <v>70</v>
      </c>
      <c r="B3" s="28"/>
      <c r="C3" s="37">
        <f>(+C1/C2)*100</f>
        <v>794.55025508919084</v>
      </c>
      <c r="D3" s="28"/>
      <c r="E3" s="28"/>
      <c r="F3" s="37">
        <f>(+F1/F2)*100</f>
        <v>464.19439084493968</v>
      </c>
      <c r="G3" s="28"/>
      <c r="H3" s="28"/>
      <c r="I3" s="28"/>
      <c r="J3" s="37">
        <f>(+J1/J2)*100</f>
        <v>682.24675714058446</v>
      </c>
    </row>
    <row r="5" spans="1:15" x14ac:dyDescent="0.25">
      <c r="A5" t="s">
        <v>4</v>
      </c>
      <c r="B5" t="s">
        <v>5</v>
      </c>
      <c r="C5" t="s">
        <v>18</v>
      </c>
      <c r="D5" s="7" t="s">
        <v>19</v>
      </c>
      <c r="F5" s="7" t="s">
        <v>9</v>
      </c>
      <c r="G5" t="s">
        <v>12</v>
      </c>
      <c r="H5" s="5" t="s">
        <v>17</v>
      </c>
      <c r="I5" s="5" t="s">
        <v>21</v>
      </c>
      <c r="J5" t="s">
        <v>61</v>
      </c>
      <c r="K5" s="7" t="s">
        <v>20</v>
      </c>
      <c r="L5" s="8"/>
      <c r="M5" s="28" t="str">
        <f t="shared" ref="M5:M36" si="0">+D5</f>
        <v>SPSIOPTR-RF</v>
      </c>
      <c r="N5" s="28" t="str">
        <f t="shared" ref="N5:N36" si="1">+F5</f>
        <v>Mkt-RF</v>
      </c>
      <c r="O5" s="28" t="str">
        <f t="shared" ref="O5:O36" si="2">+K5</f>
        <v>WTI-RF</v>
      </c>
    </row>
    <row r="6" spans="1:15" x14ac:dyDescent="0.25">
      <c r="A6" s="27">
        <v>36556</v>
      </c>
      <c r="B6" s="8">
        <v>1016.67</v>
      </c>
      <c r="C6" s="8"/>
      <c r="D6" s="8"/>
      <c r="E6">
        <v>200001</v>
      </c>
      <c r="F6" s="8">
        <v>-4.74</v>
      </c>
      <c r="G6" s="8">
        <v>0.41</v>
      </c>
      <c r="H6" s="6">
        <v>36540</v>
      </c>
      <c r="I6" s="8">
        <v>27.26</v>
      </c>
      <c r="J6" s="8"/>
      <c r="K6" s="8"/>
      <c r="L6" s="8"/>
      <c r="M6" s="8">
        <f t="shared" si="0"/>
        <v>0</v>
      </c>
      <c r="N6" s="8">
        <f t="shared" si="1"/>
        <v>-4.74</v>
      </c>
      <c r="O6" s="8">
        <f t="shared" si="2"/>
        <v>0</v>
      </c>
    </row>
    <row r="7" spans="1:15" x14ac:dyDescent="0.25">
      <c r="A7" s="27">
        <v>36616</v>
      </c>
      <c r="B7" s="8">
        <v>1260.6120000000001</v>
      </c>
      <c r="C7" s="10">
        <f t="shared" ref="C7:C38" si="3">((+B7/B6)-1)*100</f>
        <v>23.994216412405223</v>
      </c>
      <c r="D7" s="8">
        <f t="shared" ref="D7:D38" si="4">+C7-G7</f>
        <v>23.524216412405224</v>
      </c>
      <c r="E7">
        <v>200003</v>
      </c>
      <c r="F7" s="8">
        <v>7.65</v>
      </c>
      <c r="G7" s="8">
        <v>0.47</v>
      </c>
      <c r="H7" s="6">
        <v>36600</v>
      </c>
      <c r="I7" s="8">
        <v>29.84</v>
      </c>
      <c r="J7" s="10">
        <f t="shared" ref="J7:J38" si="5">((+I7/I6)-1)*100</f>
        <v>9.4644167278063129</v>
      </c>
      <c r="K7" s="8">
        <f t="shared" ref="K7:K38" si="6">+J7-G7</f>
        <v>8.9944167278063123</v>
      </c>
      <c r="L7" s="8"/>
      <c r="M7" s="8">
        <f t="shared" si="0"/>
        <v>23.524216412405224</v>
      </c>
      <c r="N7" s="8">
        <f t="shared" si="1"/>
        <v>7.65</v>
      </c>
      <c r="O7" s="8">
        <f t="shared" si="2"/>
        <v>8.9944167278063123</v>
      </c>
    </row>
    <row r="8" spans="1:15" x14ac:dyDescent="0.25">
      <c r="A8" s="27">
        <v>36677</v>
      </c>
      <c r="B8" s="8">
        <v>1463.0540000000001</v>
      </c>
      <c r="C8" s="10">
        <f t="shared" si="3"/>
        <v>16.059025298823105</v>
      </c>
      <c r="D8" s="8">
        <f t="shared" si="4"/>
        <v>15.559025298823105</v>
      </c>
      <c r="E8">
        <v>200005</v>
      </c>
      <c r="F8" s="8">
        <v>-10.82</v>
      </c>
      <c r="G8" s="8">
        <v>0.5</v>
      </c>
      <c r="H8" s="6">
        <v>36661</v>
      </c>
      <c r="I8" s="8">
        <v>28.79</v>
      </c>
      <c r="J8" s="10">
        <f t="shared" si="5"/>
        <v>-3.5187667560321767</v>
      </c>
      <c r="K8" s="8">
        <f t="shared" si="6"/>
        <v>-4.0187667560321767</v>
      </c>
      <c r="L8" s="8"/>
      <c r="M8" s="8">
        <f t="shared" si="0"/>
        <v>15.559025298823105</v>
      </c>
      <c r="N8" s="8">
        <f t="shared" si="1"/>
        <v>-10.82</v>
      </c>
      <c r="O8" s="8">
        <f t="shared" si="2"/>
        <v>-4.0187667560321767</v>
      </c>
    </row>
    <row r="9" spans="1:15" x14ac:dyDescent="0.25">
      <c r="A9" s="27">
        <v>36738</v>
      </c>
      <c r="B9" s="8">
        <v>1272.3710000000001</v>
      </c>
      <c r="C9" s="10">
        <f t="shared" si="3"/>
        <v>-13.033216819064775</v>
      </c>
      <c r="D9" s="8">
        <f t="shared" si="4"/>
        <v>-13.513216819064775</v>
      </c>
      <c r="E9">
        <v>200007</v>
      </c>
      <c r="F9" s="8">
        <v>2.13</v>
      </c>
      <c r="G9" s="8">
        <v>0.48</v>
      </c>
      <c r="H9" s="6">
        <v>36722</v>
      </c>
      <c r="I9" s="8">
        <v>29.7</v>
      </c>
      <c r="J9" s="10">
        <f t="shared" si="5"/>
        <v>3.1608197290726059</v>
      </c>
      <c r="K9" s="8">
        <f t="shared" si="6"/>
        <v>2.6808197290726059</v>
      </c>
      <c r="L9" s="8"/>
      <c r="M9" s="8">
        <f t="shared" si="0"/>
        <v>-13.513216819064775</v>
      </c>
      <c r="N9" s="8">
        <f t="shared" si="1"/>
        <v>2.13</v>
      </c>
      <c r="O9" s="8">
        <f t="shared" si="2"/>
        <v>2.6808197290726059</v>
      </c>
    </row>
    <row r="10" spans="1:15" x14ac:dyDescent="0.25">
      <c r="A10" s="27">
        <v>36798</v>
      </c>
      <c r="B10" s="8">
        <v>1542.527</v>
      </c>
      <c r="C10" s="10">
        <f t="shared" si="3"/>
        <v>21.232486436738963</v>
      </c>
      <c r="D10" s="8">
        <f t="shared" si="4"/>
        <v>20.722486436738961</v>
      </c>
      <c r="E10">
        <v>200009</v>
      </c>
      <c r="F10" s="8">
        <v>1.58</v>
      </c>
      <c r="G10" s="8">
        <v>0.51</v>
      </c>
      <c r="H10" s="6">
        <v>36784</v>
      </c>
      <c r="I10" s="8">
        <v>33.880000000000003</v>
      </c>
      <c r="J10" s="10">
        <f t="shared" si="5"/>
        <v>14.074074074074083</v>
      </c>
      <c r="K10" s="8">
        <f t="shared" si="6"/>
        <v>13.564074074074083</v>
      </c>
      <c r="L10" s="8"/>
      <c r="M10" s="8">
        <f t="shared" si="0"/>
        <v>20.722486436738961</v>
      </c>
      <c r="N10" s="8">
        <f t="shared" si="1"/>
        <v>1.58</v>
      </c>
      <c r="O10" s="8">
        <f t="shared" si="2"/>
        <v>13.564074074074083</v>
      </c>
    </row>
    <row r="11" spans="1:15" x14ac:dyDescent="0.25">
      <c r="A11" s="27">
        <v>36860</v>
      </c>
      <c r="B11" s="8">
        <v>1439.4380000000001</v>
      </c>
      <c r="C11" s="10">
        <f t="shared" si="3"/>
        <v>-6.6831245093278753</v>
      </c>
      <c r="D11" s="8">
        <f t="shared" si="4"/>
        <v>-7.1931245093278751</v>
      </c>
      <c r="E11">
        <v>200011</v>
      </c>
      <c r="F11" s="8">
        <v>-13.48</v>
      </c>
      <c r="G11" s="8">
        <v>0.51</v>
      </c>
      <c r="H11" s="6">
        <v>36845</v>
      </c>
      <c r="I11" s="8">
        <v>34.42</v>
      </c>
      <c r="J11" s="10">
        <f t="shared" si="5"/>
        <v>1.5938606847697656</v>
      </c>
      <c r="K11" s="8">
        <f t="shared" si="6"/>
        <v>1.0838606847697656</v>
      </c>
      <c r="L11" s="8"/>
      <c r="M11" s="8">
        <f t="shared" si="0"/>
        <v>-7.1931245093278751</v>
      </c>
      <c r="N11" s="8">
        <f t="shared" si="1"/>
        <v>-13.48</v>
      </c>
      <c r="O11" s="8">
        <f t="shared" si="2"/>
        <v>1.0838606847697656</v>
      </c>
    </row>
    <row r="12" spans="1:15" x14ac:dyDescent="0.25">
      <c r="A12" s="27">
        <v>36922</v>
      </c>
      <c r="B12" s="8">
        <v>1620.825</v>
      </c>
      <c r="C12" s="10">
        <f t="shared" si="3"/>
        <v>12.601237427384859</v>
      </c>
      <c r="D12" s="8">
        <f t="shared" si="4"/>
        <v>12.06123742738486</v>
      </c>
      <c r="E12">
        <v>200101</v>
      </c>
      <c r="F12" s="8">
        <v>4.32</v>
      </c>
      <c r="G12" s="8">
        <v>0.54</v>
      </c>
      <c r="H12" s="6">
        <v>36906</v>
      </c>
      <c r="I12" s="8">
        <v>29.59</v>
      </c>
      <c r="J12" s="10">
        <f t="shared" si="5"/>
        <v>-14.032539221382923</v>
      </c>
      <c r="K12" s="8">
        <f t="shared" si="6"/>
        <v>-14.572539221382922</v>
      </c>
      <c r="L12" s="8"/>
      <c r="M12" s="8">
        <f t="shared" si="0"/>
        <v>12.06123742738486</v>
      </c>
      <c r="N12" s="8">
        <f t="shared" si="1"/>
        <v>4.32</v>
      </c>
      <c r="O12" s="8">
        <f t="shared" si="2"/>
        <v>-14.572539221382922</v>
      </c>
    </row>
    <row r="13" spans="1:15" x14ac:dyDescent="0.25">
      <c r="A13" s="27">
        <v>36980</v>
      </c>
      <c r="B13" s="8">
        <v>1687.441</v>
      </c>
      <c r="C13" s="10">
        <f t="shared" si="3"/>
        <v>4.1100057069702212</v>
      </c>
      <c r="D13" s="8">
        <f t="shared" si="4"/>
        <v>3.6900057069702212</v>
      </c>
      <c r="E13">
        <v>200103</v>
      </c>
      <c r="F13" s="8">
        <v>-17.310000000000002</v>
      </c>
      <c r="G13" s="8">
        <v>0.42</v>
      </c>
      <c r="H13" s="6">
        <v>36965</v>
      </c>
      <c r="I13" s="8">
        <v>27.25</v>
      </c>
      <c r="J13" s="10">
        <f t="shared" si="5"/>
        <v>-7.9080770530584594</v>
      </c>
      <c r="K13" s="8">
        <f t="shared" si="6"/>
        <v>-8.3280770530584594</v>
      </c>
      <c r="L13" s="8"/>
      <c r="M13" s="8">
        <f t="shared" si="0"/>
        <v>3.6900057069702212</v>
      </c>
      <c r="N13" s="8">
        <f t="shared" si="1"/>
        <v>-17.310000000000002</v>
      </c>
      <c r="O13" s="8">
        <f t="shared" si="2"/>
        <v>-8.3280770530584594</v>
      </c>
    </row>
    <row r="14" spans="1:15" x14ac:dyDescent="0.25">
      <c r="A14" s="27">
        <v>37042</v>
      </c>
      <c r="B14" s="8">
        <v>1893.0260000000001</v>
      </c>
      <c r="C14" s="10">
        <f t="shared" si="3"/>
        <v>12.183240777010873</v>
      </c>
      <c r="D14" s="8">
        <f t="shared" si="4"/>
        <v>11.863240777010873</v>
      </c>
      <c r="E14">
        <v>200105</v>
      </c>
      <c r="F14" s="8">
        <v>8.66</v>
      </c>
      <c r="G14" s="8">
        <v>0.32</v>
      </c>
      <c r="H14" s="6">
        <v>37026</v>
      </c>
      <c r="I14" s="8">
        <v>28.63</v>
      </c>
      <c r="J14" s="10">
        <f t="shared" si="5"/>
        <v>5.0642201834862455</v>
      </c>
      <c r="K14" s="8">
        <f t="shared" si="6"/>
        <v>4.7442201834862452</v>
      </c>
      <c r="L14" s="8"/>
      <c r="M14" s="8">
        <f t="shared" si="0"/>
        <v>11.863240777010873</v>
      </c>
      <c r="N14" s="8">
        <f t="shared" si="1"/>
        <v>8.66</v>
      </c>
      <c r="O14" s="8">
        <f t="shared" si="2"/>
        <v>4.7442201834862452</v>
      </c>
    </row>
    <row r="15" spans="1:15" x14ac:dyDescent="0.25">
      <c r="A15" s="27">
        <v>37103</v>
      </c>
      <c r="B15" s="8">
        <v>1701.876</v>
      </c>
      <c r="C15" s="10">
        <f t="shared" si="3"/>
        <v>-10.097589784820704</v>
      </c>
      <c r="D15" s="8">
        <f t="shared" si="4"/>
        <v>-10.397589784820704</v>
      </c>
      <c r="E15">
        <v>200107</v>
      </c>
      <c r="F15" s="8">
        <v>-4.07</v>
      </c>
      <c r="G15" s="8">
        <v>0.3</v>
      </c>
      <c r="H15" s="6">
        <v>37087</v>
      </c>
      <c r="I15" s="8">
        <v>26.43</v>
      </c>
      <c r="J15" s="10">
        <f t="shared" si="5"/>
        <v>-7.6842472930492516</v>
      </c>
      <c r="K15" s="8">
        <f t="shared" si="6"/>
        <v>-7.9842472930492514</v>
      </c>
      <c r="L15" s="8"/>
      <c r="M15" s="8">
        <f t="shared" si="0"/>
        <v>-10.397589784820704</v>
      </c>
      <c r="N15" s="8">
        <f t="shared" si="1"/>
        <v>-4.07</v>
      </c>
      <c r="O15" s="8">
        <f t="shared" si="2"/>
        <v>-7.9842472930492514</v>
      </c>
    </row>
    <row r="16" spans="1:15" x14ac:dyDescent="0.25">
      <c r="A16" s="27">
        <v>37162</v>
      </c>
      <c r="B16" s="8">
        <v>1522.1489999999999</v>
      </c>
      <c r="C16" s="10">
        <f t="shared" si="3"/>
        <v>-10.560522623269852</v>
      </c>
      <c r="D16" s="8">
        <f t="shared" si="4"/>
        <v>-10.840522623269852</v>
      </c>
      <c r="E16">
        <v>200109</v>
      </c>
      <c r="F16" s="8">
        <v>-15.71</v>
      </c>
      <c r="G16" s="8">
        <v>0.28000000000000003</v>
      </c>
      <c r="H16" s="6">
        <v>37149</v>
      </c>
      <c r="I16" s="8">
        <v>26.2</v>
      </c>
      <c r="J16" s="10">
        <f t="shared" si="5"/>
        <v>-0.8702232311766922</v>
      </c>
      <c r="K16" s="8">
        <f t="shared" si="6"/>
        <v>-1.1502232311766922</v>
      </c>
      <c r="L16" s="8"/>
      <c r="M16" s="8">
        <f t="shared" si="0"/>
        <v>-10.840522623269852</v>
      </c>
      <c r="N16" s="8">
        <f t="shared" si="1"/>
        <v>-15.71</v>
      </c>
      <c r="O16" s="8">
        <f t="shared" si="2"/>
        <v>-1.1502232311766922</v>
      </c>
    </row>
    <row r="17" spans="1:15" x14ac:dyDescent="0.25">
      <c r="A17" s="27">
        <v>37225</v>
      </c>
      <c r="B17" s="8">
        <v>1621.847</v>
      </c>
      <c r="C17" s="10">
        <f t="shared" si="3"/>
        <v>6.5498187102576821</v>
      </c>
      <c r="D17" s="8">
        <f t="shared" si="4"/>
        <v>6.3798187102576822</v>
      </c>
      <c r="E17">
        <v>200111</v>
      </c>
      <c r="F17" s="8">
        <v>10</v>
      </c>
      <c r="G17" s="8">
        <v>0.17</v>
      </c>
      <c r="H17" s="6">
        <v>37210</v>
      </c>
      <c r="I17" s="8">
        <v>19.64</v>
      </c>
      <c r="J17" s="10">
        <f t="shared" si="5"/>
        <v>-25.038167938931288</v>
      </c>
      <c r="K17" s="8">
        <f t="shared" si="6"/>
        <v>-25.20816793893129</v>
      </c>
      <c r="L17" s="8"/>
      <c r="M17" s="8">
        <f t="shared" si="0"/>
        <v>6.3798187102576822</v>
      </c>
      <c r="N17" s="8">
        <f t="shared" si="1"/>
        <v>10</v>
      </c>
      <c r="O17" s="8">
        <f t="shared" si="2"/>
        <v>-25.20816793893129</v>
      </c>
    </row>
    <row r="18" spans="1:15" x14ac:dyDescent="0.25">
      <c r="A18" s="27">
        <v>37287</v>
      </c>
      <c r="B18" s="8">
        <v>1654.57</v>
      </c>
      <c r="C18" s="10">
        <f t="shared" si="3"/>
        <v>2.0176379152903934</v>
      </c>
      <c r="D18" s="8">
        <f t="shared" si="4"/>
        <v>1.8776379152903933</v>
      </c>
      <c r="E18">
        <v>200201</v>
      </c>
      <c r="F18" s="8">
        <v>0.17000000000000015</v>
      </c>
      <c r="G18" s="8">
        <v>0.14000000000000001</v>
      </c>
      <c r="H18" s="6">
        <v>37271</v>
      </c>
      <c r="I18" s="8">
        <v>19.72</v>
      </c>
      <c r="J18" s="10">
        <f t="shared" si="5"/>
        <v>0.40733197556006573</v>
      </c>
      <c r="K18" s="8">
        <f t="shared" si="6"/>
        <v>0.26733197556006572</v>
      </c>
      <c r="L18" s="8"/>
      <c r="M18" s="9">
        <f t="shared" si="0"/>
        <v>1.8776379152903933</v>
      </c>
      <c r="N18" s="9">
        <f t="shared" si="1"/>
        <v>0.17000000000000015</v>
      </c>
      <c r="O18" s="9">
        <f t="shared" si="2"/>
        <v>0.26733197556006572</v>
      </c>
    </row>
    <row r="19" spans="1:15" x14ac:dyDescent="0.25">
      <c r="A19" s="27">
        <v>37344</v>
      </c>
      <c r="B19" s="8">
        <v>1931.511</v>
      </c>
      <c r="C19" s="10">
        <f t="shared" si="3"/>
        <v>16.737943997534099</v>
      </c>
      <c r="D19" s="8">
        <f t="shared" si="4"/>
        <v>16.6079439975341</v>
      </c>
      <c r="E19">
        <v>200203</v>
      </c>
      <c r="F19" s="8">
        <v>1.9500000000000002</v>
      </c>
      <c r="G19" s="8">
        <v>0.13</v>
      </c>
      <c r="H19" s="6">
        <v>37330</v>
      </c>
      <c r="I19" s="8">
        <v>24.53</v>
      </c>
      <c r="J19" s="10">
        <f t="shared" si="5"/>
        <v>24.391480730223147</v>
      </c>
      <c r="K19" s="8">
        <f t="shared" si="6"/>
        <v>24.261480730223148</v>
      </c>
      <c r="L19" s="8"/>
      <c r="M19" s="9">
        <f t="shared" si="0"/>
        <v>16.6079439975341</v>
      </c>
      <c r="N19" s="9">
        <f t="shared" si="1"/>
        <v>1.9500000000000002</v>
      </c>
      <c r="O19" s="9">
        <f t="shared" si="2"/>
        <v>24.261480730223148</v>
      </c>
    </row>
    <row r="20" spans="1:15" x14ac:dyDescent="0.25">
      <c r="A20" s="27">
        <v>37407</v>
      </c>
      <c r="B20" s="8">
        <v>1892.8420000000001</v>
      </c>
      <c r="C20" s="10">
        <f t="shared" si="3"/>
        <v>-2.0020077545507053</v>
      </c>
      <c r="D20" s="8">
        <f t="shared" si="4"/>
        <v>-2.1420077545507055</v>
      </c>
      <c r="E20">
        <v>200205</v>
      </c>
      <c r="F20" s="8">
        <v>-6.58</v>
      </c>
      <c r="G20" s="8">
        <v>0.14000000000000001</v>
      </c>
      <c r="H20" s="6">
        <v>37391</v>
      </c>
      <c r="I20" s="8">
        <v>27.04</v>
      </c>
      <c r="J20" s="10">
        <f t="shared" si="5"/>
        <v>10.232368528332646</v>
      </c>
      <c r="K20" s="8">
        <f t="shared" si="6"/>
        <v>10.092368528332646</v>
      </c>
      <c r="L20" s="8"/>
      <c r="M20" s="9">
        <f t="shared" si="0"/>
        <v>-2.1420077545507055</v>
      </c>
      <c r="N20" s="9">
        <f t="shared" si="1"/>
        <v>-6.58</v>
      </c>
      <c r="O20" s="9">
        <f t="shared" si="2"/>
        <v>10.092368528332646</v>
      </c>
    </row>
    <row r="21" spans="1:15" x14ac:dyDescent="0.25">
      <c r="A21" s="27">
        <v>37468</v>
      </c>
      <c r="B21" s="8">
        <v>1646.366</v>
      </c>
      <c r="C21" s="10">
        <f t="shared" si="3"/>
        <v>-13.021477756727718</v>
      </c>
      <c r="D21" s="8">
        <f t="shared" si="4"/>
        <v>-13.171477756727718</v>
      </c>
      <c r="E21">
        <v>200207</v>
      </c>
      <c r="F21" s="8">
        <v>-15.39</v>
      </c>
      <c r="G21" s="8">
        <v>0.15</v>
      </c>
      <c r="H21" s="6">
        <v>37452</v>
      </c>
      <c r="I21" s="8">
        <v>26.97</v>
      </c>
      <c r="J21" s="10">
        <f t="shared" si="5"/>
        <v>-0.25887573964497035</v>
      </c>
      <c r="K21" s="8">
        <f t="shared" si="6"/>
        <v>-0.40887573964497037</v>
      </c>
      <c r="L21" s="8"/>
      <c r="M21" s="9">
        <f t="shared" si="0"/>
        <v>-13.171477756727718</v>
      </c>
      <c r="N21" s="9">
        <f t="shared" si="1"/>
        <v>-15.39</v>
      </c>
      <c r="O21" s="9">
        <f t="shared" si="2"/>
        <v>-0.40887573964497037</v>
      </c>
    </row>
    <row r="22" spans="1:15" x14ac:dyDescent="0.25">
      <c r="A22" s="27">
        <v>37529</v>
      </c>
      <c r="B22" s="8">
        <v>1685.7460000000001</v>
      </c>
      <c r="C22" s="10">
        <f t="shared" si="3"/>
        <v>2.391934721683997</v>
      </c>
      <c r="D22" s="8">
        <f t="shared" si="4"/>
        <v>2.2519347216839969</v>
      </c>
      <c r="E22">
        <v>200209</v>
      </c>
      <c r="F22" s="8">
        <v>-9.85</v>
      </c>
      <c r="G22" s="8">
        <v>0.14000000000000001</v>
      </c>
      <c r="H22" s="6">
        <v>37514</v>
      </c>
      <c r="I22" s="8">
        <v>29.66</v>
      </c>
      <c r="J22" s="10">
        <f t="shared" si="5"/>
        <v>9.9740452354468054</v>
      </c>
      <c r="K22" s="8">
        <f t="shared" si="6"/>
        <v>9.8340452354468049</v>
      </c>
      <c r="L22" s="8"/>
      <c r="M22" s="9">
        <f t="shared" si="0"/>
        <v>2.2519347216839969</v>
      </c>
      <c r="N22" s="9">
        <f t="shared" si="1"/>
        <v>-9.85</v>
      </c>
      <c r="O22" s="9">
        <f t="shared" si="2"/>
        <v>9.8340452354468049</v>
      </c>
    </row>
    <row r="23" spans="1:15" x14ac:dyDescent="0.25">
      <c r="A23" s="27">
        <v>37589</v>
      </c>
      <c r="B23" s="8">
        <v>1753.8530000000001</v>
      </c>
      <c r="C23" s="10">
        <f t="shared" si="3"/>
        <v>4.0401697527385538</v>
      </c>
      <c r="D23" s="8">
        <f t="shared" si="4"/>
        <v>3.9201697527385537</v>
      </c>
      <c r="E23">
        <v>200211</v>
      </c>
      <c r="F23" s="8">
        <v>13.8</v>
      </c>
      <c r="G23" s="8">
        <v>0.12</v>
      </c>
      <c r="H23" s="6">
        <v>37575</v>
      </c>
      <c r="I23" s="8">
        <v>26.35</v>
      </c>
      <c r="J23" s="10">
        <f t="shared" si="5"/>
        <v>-11.159811193526625</v>
      </c>
      <c r="K23" s="8">
        <f t="shared" si="6"/>
        <v>-11.279811193526625</v>
      </c>
      <c r="L23" s="8"/>
      <c r="M23" s="9">
        <f t="shared" si="0"/>
        <v>3.9201697527385537</v>
      </c>
      <c r="N23" s="9">
        <f t="shared" si="1"/>
        <v>13.8</v>
      </c>
      <c r="O23" s="9">
        <f t="shared" si="2"/>
        <v>-11.279811193526625</v>
      </c>
    </row>
    <row r="24" spans="1:15" x14ac:dyDescent="0.25">
      <c r="A24" s="27">
        <v>37652</v>
      </c>
      <c r="B24" s="8">
        <v>1777.1969999999999</v>
      </c>
      <c r="C24" s="10">
        <f t="shared" si="3"/>
        <v>1.3310123482412672</v>
      </c>
      <c r="D24" s="8">
        <f t="shared" si="4"/>
        <v>1.2310123482412672</v>
      </c>
      <c r="E24">
        <v>200301</v>
      </c>
      <c r="F24" s="8">
        <v>-8.33</v>
      </c>
      <c r="G24" s="8">
        <v>0.1</v>
      </c>
      <c r="H24" s="6">
        <v>37636</v>
      </c>
      <c r="I24" s="8">
        <v>32.950000000000003</v>
      </c>
      <c r="J24" s="10">
        <f t="shared" si="5"/>
        <v>25.047438330170777</v>
      </c>
      <c r="K24" s="8">
        <f t="shared" si="6"/>
        <v>24.947438330170776</v>
      </c>
      <c r="L24" s="8"/>
      <c r="M24" s="9">
        <f t="shared" si="0"/>
        <v>1.2310123482412672</v>
      </c>
      <c r="N24" s="9">
        <f t="shared" si="1"/>
        <v>-8.33</v>
      </c>
      <c r="O24" s="9">
        <f t="shared" si="2"/>
        <v>24.947438330170776</v>
      </c>
    </row>
    <row r="25" spans="1:15" x14ac:dyDescent="0.25">
      <c r="A25" s="27">
        <v>37711</v>
      </c>
      <c r="B25" s="8">
        <v>1825.289</v>
      </c>
      <c r="C25" s="10">
        <f t="shared" si="3"/>
        <v>2.7060590356612124</v>
      </c>
      <c r="D25" s="8">
        <f t="shared" si="4"/>
        <v>2.6060590356612123</v>
      </c>
      <c r="E25">
        <v>200303</v>
      </c>
      <c r="F25" s="8">
        <v>-0.78999999999999981</v>
      </c>
      <c r="G25" s="8">
        <v>0.1</v>
      </c>
      <c r="H25" s="6">
        <v>37695</v>
      </c>
      <c r="I25" s="8">
        <v>33.51</v>
      </c>
      <c r="J25" s="10">
        <f t="shared" si="5"/>
        <v>1.6995447647951245</v>
      </c>
      <c r="K25" s="8">
        <f t="shared" si="6"/>
        <v>1.5995447647951244</v>
      </c>
      <c r="L25" s="8"/>
      <c r="M25" s="9">
        <f t="shared" si="0"/>
        <v>2.6060590356612123</v>
      </c>
      <c r="N25" s="9">
        <f t="shared" si="1"/>
        <v>-0.78999999999999981</v>
      </c>
      <c r="O25" s="9">
        <f t="shared" si="2"/>
        <v>1.5995447647951244</v>
      </c>
    </row>
    <row r="26" spans="1:15" x14ac:dyDescent="0.25">
      <c r="A26" s="27">
        <v>37771</v>
      </c>
      <c r="B26" s="8">
        <v>2040.191</v>
      </c>
      <c r="C26" s="10">
        <f t="shared" si="3"/>
        <v>11.773587634615668</v>
      </c>
      <c r="D26" s="8">
        <f t="shared" si="4"/>
        <v>11.683587634615668</v>
      </c>
      <c r="E26">
        <v>200305</v>
      </c>
      <c r="F26" s="8">
        <v>14.27</v>
      </c>
      <c r="G26" s="8">
        <v>0.09</v>
      </c>
      <c r="H26" s="6">
        <v>37756</v>
      </c>
      <c r="I26" s="8">
        <v>28.11</v>
      </c>
      <c r="J26" s="10">
        <f t="shared" si="5"/>
        <v>-16.114592658907789</v>
      </c>
      <c r="K26" s="8">
        <f t="shared" si="6"/>
        <v>-16.204592658907789</v>
      </c>
      <c r="L26" s="8"/>
      <c r="M26" s="9">
        <f t="shared" si="0"/>
        <v>11.683587634615668</v>
      </c>
      <c r="N26" s="9">
        <f t="shared" si="1"/>
        <v>14.27</v>
      </c>
      <c r="O26" s="9">
        <f t="shared" si="2"/>
        <v>-16.204592658907789</v>
      </c>
    </row>
    <row r="27" spans="1:15" x14ac:dyDescent="0.25">
      <c r="A27" s="27">
        <v>37833</v>
      </c>
      <c r="B27" s="8">
        <v>1942.4760000000001</v>
      </c>
      <c r="C27" s="10">
        <f t="shared" si="3"/>
        <v>-4.789502551476799</v>
      </c>
      <c r="D27" s="8">
        <f t="shared" si="4"/>
        <v>-4.8595025514767993</v>
      </c>
      <c r="E27">
        <v>200307</v>
      </c>
      <c r="F27" s="8">
        <v>3.77</v>
      </c>
      <c r="G27" s="8">
        <v>7.0000000000000007E-2</v>
      </c>
      <c r="H27" s="6">
        <v>37817</v>
      </c>
      <c r="I27" s="8">
        <v>30.76</v>
      </c>
      <c r="J27" s="10">
        <f t="shared" si="5"/>
        <v>9.4272500889363222</v>
      </c>
      <c r="K27" s="8">
        <f t="shared" si="6"/>
        <v>9.3572500889363219</v>
      </c>
      <c r="L27" s="8"/>
      <c r="M27" s="9">
        <f t="shared" si="0"/>
        <v>-4.8595025514767993</v>
      </c>
      <c r="N27" s="9">
        <f t="shared" si="1"/>
        <v>3.77</v>
      </c>
      <c r="O27" s="9">
        <f t="shared" si="2"/>
        <v>9.3572500889363219</v>
      </c>
    </row>
    <row r="28" spans="1:15" x14ac:dyDescent="0.25">
      <c r="A28" s="27">
        <v>37894</v>
      </c>
      <c r="B28" s="8">
        <v>2042.17</v>
      </c>
      <c r="C28" s="10">
        <f t="shared" si="3"/>
        <v>5.1323156631021494</v>
      </c>
      <c r="D28" s="8">
        <f t="shared" si="4"/>
        <v>5.0523156631021493</v>
      </c>
      <c r="E28">
        <v>200309</v>
      </c>
      <c r="F28" s="8">
        <v>1.0999999999999999</v>
      </c>
      <c r="G28" s="8">
        <v>0.08</v>
      </c>
      <c r="H28" s="6">
        <v>37879</v>
      </c>
      <c r="I28" s="8">
        <v>28.31</v>
      </c>
      <c r="J28" s="10">
        <f t="shared" si="5"/>
        <v>-7.9648894668400638</v>
      </c>
      <c r="K28" s="8">
        <f t="shared" si="6"/>
        <v>-8.044889466840063</v>
      </c>
      <c r="L28" s="8"/>
      <c r="M28" s="9">
        <f t="shared" si="0"/>
        <v>5.0523156631021493</v>
      </c>
      <c r="N28" s="9">
        <f t="shared" si="1"/>
        <v>1.0999999999999999</v>
      </c>
      <c r="O28" s="9">
        <f t="shared" si="2"/>
        <v>-8.044889466840063</v>
      </c>
    </row>
    <row r="29" spans="1:15" x14ac:dyDescent="0.25">
      <c r="A29" s="27">
        <v>37953</v>
      </c>
      <c r="B29" s="8">
        <v>2156.873</v>
      </c>
      <c r="C29" s="10">
        <f t="shared" si="3"/>
        <v>5.6167214286763523</v>
      </c>
      <c r="D29" s="8">
        <f t="shared" si="4"/>
        <v>5.546721428676352</v>
      </c>
      <c r="E29">
        <v>200311</v>
      </c>
      <c r="F29" s="8">
        <v>7.43</v>
      </c>
      <c r="G29" s="8">
        <v>7.0000000000000007E-2</v>
      </c>
      <c r="H29" s="6">
        <v>37940</v>
      </c>
      <c r="I29" s="8">
        <v>31.11</v>
      </c>
      <c r="J29" s="10">
        <f t="shared" si="5"/>
        <v>9.8904980572235957</v>
      </c>
      <c r="K29" s="8">
        <f t="shared" si="6"/>
        <v>9.8204980572235954</v>
      </c>
      <c r="L29" s="8"/>
      <c r="M29" s="9">
        <f t="shared" si="0"/>
        <v>5.546721428676352</v>
      </c>
      <c r="N29" s="9">
        <f t="shared" si="1"/>
        <v>7.43</v>
      </c>
      <c r="O29" s="9">
        <f t="shared" si="2"/>
        <v>9.8204980572235954</v>
      </c>
    </row>
    <row r="30" spans="1:15" x14ac:dyDescent="0.25">
      <c r="A30" s="27">
        <v>38016</v>
      </c>
      <c r="B30" s="8">
        <v>2469.3119999999999</v>
      </c>
      <c r="C30" s="10">
        <f t="shared" si="3"/>
        <v>14.485739308712198</v>
      </c>
      <c r="D30" s="8">
        <f t="shared" si="4"/>
        <v>14.415739308712197</v>
      </c>
      <c r="E30">
        <v>200401</v>
      </c>
      <c r="F30" s="8">
        <v>6.4399999999999995</v>
      </c>
      <c r="G30" s="8">
        <v>7.0000000000000007E-2</v>
      </c>
      <c r="H30" s="6">
        <v>38001</v>
      </c>
      <c r="I30" s="8">
        <v>34.31</v>
      </c>
      <c r="J30" s="10">
        <f t="shared" si="5"/>
        <v>10.28608164577307</v>
      </c>
      <c r="K30" s="8">
        <f t="shared" si="6"/>
        <v>10.21608164577307</v>
      </c>
      <c r="L30" s="8"/>
      <c r="M30" s="9">
        <f t="shared" si="0"/>
        <v>14.415739308712197</v>
      </c>
      <c r="N30" s="9">
        <f t="shared" si="1"/>
        <v>6.4399999999999995</v>
      </c>
      <c r="O30" s="9">
        <f t="shared" si="2"/>
        <v>10.21608164577307</v>
      </c>
    </row>
    <row r="31" spans="1:15" x14ac:dyDescent="0.25">
      <c r="A31" s="27">
        <v>38077</v>
      </c>
      <c r="B31" s="8">
        <v>2711.1709999999998</v>
      </c>
      <c r="C31" s="10">
        <f t="shared" si="3"/>
        <v>9.7945905580177683</v>
      </c>
      <c r="D31" s="8">
        <f t="shared" si="4"/>
        <v>9.7045905580177685</v>
      </c>
      <c r="E31">
        <v>200403</v>
      </c>
      <c r="F31" s="8">
        <v>7.9999999999999849E-2</v>
      </c>
      <c r="G31" s="8">
        <v>0.09</v>
      </c>
      <c r="H31" s="6">
        <v>38061</v>
      </c>
      <c r="I31" s="8">
        <v>36.74</v>
      </c>
      <c r="J31" s="10">
        <f t="shared" si="5"/>
        <v>7.082483241037596</v>
      </c>
      <c r="K31" s="8">
        <f t="shared" si="6"/>
        <v>6.9924832410375961</v>
      </c>
      <c r="L31" s="8"/>
      <c r="M31" s="9">
        <f t="shared" si="0"/>
        <v>9.7045905580177685</v>
      </c>
      <c r="N31" s="9">
        <f t="shared" si="1"/>
        <v>7.9999999999999849E-2</v>
      </c>
      <c r="O31" s="9">
        <f t="shared" si="2"/>
        <v>6.9924832410375961</v>
      </c>
    </row>
    <row r="32" spans="1:15" x14ac:dyDescent="0.25">
      <c r="A32" s="27">
        <v>38138</v>
      </c>
      <c r="B32" s="8">
        <v>2822.2260000000001</v>
      </c>
      <c r="C32" s="10">
        <f t="shared" si="3"/>
        <v>4.0962004978660538</v>
      </c>
      <c r="D32" s="8">
        <f t="shared" si="4"/>
        <v>4.0362004978660542</v>
      </c>
      <c r="E32">
        <v>200405</v>
      </c>
      <c r="F32" s="8">
        <v>-0.66000000000000014</v>
      </c>
      <c r="G32" s="8">
        <v>0.06</v>
      </c>
      <c r="H32" s="6">
        <v>38122</v>
      </c>
      <c r="I32" s="8">
        <v>40.28</v>
      </c>
      <c r="J32" s="10">
        <f t="shared" si="5"/>
        <v>9.6352749047359687</v>
      </c>
      <c r="K32" s="8">
        <f t="shared" si="6"/>
        <v>9.5752749047359682</v>
      </c>
      <c r="L32" s="8"/>
      <c r="M32" s="9">
        <f t="shared" si="0"/>
        <v>4.0362004978660542</v>
      </c>
      <c r="N32" s="9">
        <f t="shared" si="1"/>
        <v>-0.66000000000000014</v>
      </c>
      <c r="O32" s="9">
        <f t="shared" si="2"/>
        <v>9.5752749047359682</v>
      </c>
    </row>
    <row r="33" spans="1:15" x14ac:dyDescent="0.25">
      <c r="A33" s="27">
        <v>38198</v>
      </c>
      <c r="B33" s="8">
        <v>3211.402</v>
      </c>
      <c r="C33" s="10">
        <f t="shared" si="3"/>
        <v>13.78968232877169</v>
      </c>
      <c r="D33" s="8">
        <f t="shared" si="4"/>
        <v>13.68968232877169</v>
      </c>
      <c r="E33">
        <v>200407</v>
      </c>
      <c r="F33" s="8">
        <v>-2.1999999999999993</v>
      </c>
      <c r="G33" s="8">
        <v>0.1</v>
      </c>
      <c r="H33" s="6">
        <v>38183</v>
      </c>
      <c r="I33" s="8">
        <v>40.78</v>
      </c>
      <c r="J33" s="10">
        <f t="shared" si="5"/>
        <v>1.2413108242303794</v>
      </c>
      <c r="K33" s="8">
        <f t="shared" si="6"/>
        <v>1.1413108242303793</v>
      </c>
      <c r="L33" s="8"/>
      <c r="M33" s="9">
        <f t="shared" si="0"/>
        <v>13.68968232877169</v>
      </c>
      <c r="N33" s="9">
        <f t="shared" si="1"/>
        <v>-2.1999999999999993</v>
      </c>
      <c r="O33" s="9">
        <f t="shared" si="2"/>
        <v>1.1413108242303793</v>
      </c>
    </row>
    <row r="34" spans="1:15" x14ac:dyDescent="0.25">
      <c r="A34" s="27">
        <v>38260</v>
      </c>
      <c r="B34" s="8">
        <v>3462.8409999999999</v>
      </c>
      <c r="C34" s="10">
        <f t="shared" si="3"/>
        <v>7.8295710097957105</v>
      </c>
      <c r="D34" s="8">
        <f t="shared" si="4"/>
        <v>7.7195710097957102</v>
      </c>
      <c r="E34">
        <v>200409</v>
      </c>
      <c r="F34" s="8">
        <v>1.6800000000000002</v>
      </c>
      <c r="G34" s="8">
        <v>0.11</v>
      </c>
      <c r="H34" s="6">
        <v>38245</v>
      </c>
      <c r="I34" s="8">
        <v>45.94</v>
      </c>
      <c r="J34" s="10">
        <f t="shared" si="5"/>
        <v>12.653261402648353</v>
      </c>
      <c r="K34" s="8">
        <f t="shared" si="6"/>
        <v>12.543261402648353</v>
      </c>
      <c r="L34" s="8"/>
      <c r="M34" s="9">
        <f t="shared" si="0"/>
        <v>7.7195710097957102</v>
      </c>
      <c r="N34" s="9">
        <f t="shared" si="1"/>
        <v>1.6800000000000002</v>
      </c>
      <c r="O34" s="9">
        <f t="shared" si="2"/>
        <v>12.543261402648353</v>
      </c>
    </row>
    <row r="35" spans="1:15" x14ac:dyDescent="0.25">
      <c r="A35" s="27">
        <v>38321</v>
      </c>
      <c r="B35" s="8">
        <v>3885.4110000000001</v>
      </c>
      <c r="C35" s="10">
        <f t="shared" si="3"/>
        <v>12.202985929761144</v>
      </c>
      <c r="D35" s="8">
        <f t="shared" si="4"/>
        <v>12.052985929761144</v>
      </c>
      <c r="E35">
        <v>200411</v>
      </c>
      <c r="F35" s="8">
        <v>5.97</v>
      </c>
      <c r="G35" s="8">
        <v>0.15</v>
      </c>
      <c r="H35" s="6">
        <v>38306</v>
      </c>
      <c r="I35" s="8">
        <v>48.47</v>
      </c>
      <c r="J35" s="10">
        <f t="shared" si="5"/>
        <v>5.5071832825424494</v>
      </c>
      <c r="K35" s="8">
        <f t="shared" si="6"/>
        <v>5.357183282542449</v>
      </c>
      <c r="L35" s="8"/>
      <c r="M35" s="9">
        <f t="shared" si="0"/>
        <v>12.052985929761144</v>
      </c>
      <c r="N35" s="9">
        <f t="shared" si="1"/>
        <v>5.97</v>
      </c>
      <c r="O35" s="9">
        <f t="shared" si="2"/>
        <v>5.357183282542449</v>
      </c>
    </row>
    <row r="36" spans="1:15" x14ac:dyDescent="0.25">
      <c r="A36" s="27">
        <v>38383</v>
      </c>
      <c r="B36" s="8">
        <v>3899.366</v>
      </c>
      <c r="C36" s="10">
        <f t="shared" si="3"/>
        <v>0.35916406269502765</v>
      </c>
      <c r="D36" s="8">
        <f t="shared" si="4"/>
        <v>0.19916406269502765</v>
      </c>
      <c r="E36">
        <v>200501</v>
      </c>
      <c r="F36" s="8">
        <v>0.67000000000000037</v>
      </c>
      <c r="G36" s="8">
        <v>0.16</v>
      </c>
      <c r="H36" s="6">
        <v>38367</v>
      </c>
      <c r="I36" s="8">
        <v>46.84</v>
      </c>
      <c r="J36" s="10">
        <f t="shared" si="5"/>
        <v>-3.3629048896224423</v>
      </c>
      <c r="K36" s="8">
        <f t="shared" si="6"/>
        <v>-3.5229048896224424</v>
      </c>
      <c r="L36" s="8"/>
      <c r="M36" s="9">
        <f t="shared" si="0"/>
        <v>0.19916406269502765</v>
      </c>
      <c r="N36" s="9">
        <f t="shared" si="1"/>
        <v>0.67000000000000037</v>
      </c>
      <c r="O36" s="9">
        <f t="shared" si="2"/>
        <v>-3.5229048896224424</v>
      </c>
    </row>
    <row r="37" spans="1:15" x14ac:dyDescent="0.25">
      <c r="A37" s="27">
        <v>38442</v>
      </c>
      <c r="B37" s="8">
        <v>4464.25</v>
      </c>
      <c r="C37" s="10">
        <f t="shared" si="3"/>
        <v>14.486560122850744</v>
      </c>
      <c r="D37" s="8">
        <f t="shared" si="4"/>
        <v>14.276560122850743</v>
      </c>
      <c r="E37">
        <v>200503</v>
      </c>
      <c r="F37" s="8">
        <v>-8.0000000000000071E-2</v>
      </c>
      <c r="G37" s="8">
        <v>0.21</v>
      </c>
      <c r="H37" s="6">
        <v>38426</v>
      </c>
      <c r="I37" s="8">
        <v>54.19</v>
      </c>
      <c r="J37" s="10">
        <f t="shared" si="5"/>
        <v>15.691716481639606</v>
      </c>
      <c r="K37" s="8">
        <f t="shared" si="6"/>
        <v>15.481716481639605</v>
      </c>
      <c r="L37" s="8"/>
      <c r="M37" s="9">
        <f t="shared" ref="M37:M68" si="7">+D37</f>
        <v>14.276560122850743</v>
      </c>
      <c r="N37" s="9">
        <f t="shared" ref="N37:N68" si="8">+F37</f>
        <v>-8.0000000000000071E-2</v>
      </c>
      <c r="O37" s="9">
        <f t="shared" ref="O37:O68" si="9">+K37</f>
        <v>15.481716481639605</v>
      </c>
    </row>
    <row r="38" spans="1:15" x14ac:dyDescent="0.25">
      <c r="A38" s="27">
        <v>38503</v>
      </c>
      <c r="B38" s="8">
        <v>4395.7420000000002</v>
      </c>
      <c r="C38" s="10">
        <f t="shared" si="3"/>
        <v>-1.5345914767318058</v>
      </c>
      <c r="D38" s="8">
        <f t="shared" si="4"/>
        <v>-1.7745914767318058</v>
      </c>
      <c r="E38">
        <v>200505</v>
      </c>
      <c r="F38" s="8">
        <v>1.04</v>
      </c>
      <c r="G38" s="8">
        <v>0.24</v>
      </c>
      <c r="H38" s="6">
        <v>38487</v>
      </c>
      <c r="I38" s="8">
        <v>49.83</v>
      </c>
      <c r="J38" s="10">
        <f t="shared" si="5"/>
        <v>-8.0457649012732997</v>
      </c>
      <c r="K38" s="8">
        <f t="shared" si="6"/>
        <v>-8.2857649012732999</v>
      </c>
      <c r="L38" s="8"/>
      <c r="M38" s="9">
        <f t="shared" si="7"/>
        <v>-1.7745914767318058</v>
      </c>
      <c r="N38" s="9">
        <f t="shared" si="8"/>
        <v>1.04</v>
      </c>
      <c r="O38" s="9">
        <f t="shared" si="9"/>
        <v>-8.2857649012732999</v>
      </c>
    </row>
    <row r="39" spans="1:15" x14ac:dyDescent="0.25">
      <c r="A39" s="27">
        <v>38562</v>
      </c>
      <c r="B39" s="8">
        <v>5163.2179999999998</v>
      </c>
      <c r="C39" s="10">
        <f t="shared" ref="C39:C70" si="10">((+B39/B38)-1)*100</f>
        <v>17.459532429337287</v>
      </c>
      <c r="D39" s="8">
        <f t="shared" ref="D39:D70" si="11">+C39-G39</f>
        <v>17.219532429337288</v>
      </c>
      <c r="E39">
        <v>200507</v>
      </c>
      <c r="F39" s="8">
        <v>4.49</v>
      </c>
      <c r="G39" s="8">
        <v>0.24</v>
      </c>
      <c r="H39" s="6">
        <v>38548</v>
      </c>
      <c r="I39" s="8">
        <v>59</v>
      </c>
      <c r="J39" s="10">
        <f t="shared" ref="J39:J70" si="12">((+I39/I38)-1)*100</f>
        <v>18.402568733694569</v>
      </c>
      <c r="K39" s="8">
        <f t="shared" ref="K39:K70" si="13">+J39-G39</f>
        <v>18.16256873369457</v>
      </c>
      <c r="L39" s="8"/>
      <c r="M39" s="9">
        <f t="shared" si="7"/>
        <v>17.219532429337288</v>
      </c>
      <c r="N39" s="9">
        <f t="shared" si="8"/>
        <v>4.49</v>
      </c>
      <c r="O39" s="9">
        <f t="shared" si="9"/>
        <v>18.16256873369457</v>
      </c>
    </row>
    <row r="40" spans="1:15" x14ac:dyDescent="0.25">
      <c r="A40" s="27">
        <v>38625</v>
      </c>
      <c r="B40" s="8">
        <v>6219.9639999999999</v>
      </c>
      <c r="C40" s="10">
        <f t="shared" si="10"/>
        <v>20.466809652429951</v>
      </c>
      <c r="D40" s="8">
        <f t="shared" si="11"/>
        <v>20.176809652429952</v>
      </c>
      <c r="E40">
        <v>200509</v>
      </c>
      <c r="F40" s="8">
        <v>-0.73</v>
      </c>
      <c r="G40" s="8">
        <v>0.28999999999999998</v>
      </c>
      <c r="H40" s="6">
        <v>38610</v>
      </c>
      <c r="I40" s="8">
        <v>65.59</v>
      </c>
      <c r="J40" s="10">
        <f t="shared" si="12"/>
        <v>11.169491525423725</v>
      </c>
      <c r="K40" s="8">
        <f t="shared" si="13"/>
        <v>10.879491525423726</v>
      </c>
      <c r="L40" s="8"/>
      <c r="M40" s="9">
        <f t="shared" si="7"/>
        <v>20.176809652429952</v>
      </c>
      <c r="N40" s="9">
        <f t="shared" si="8"/>
        <v>-0.73</v>
      </c>
      <c r="O40" s="9">
        <f t="shared" si="9"/>
        <v>10.879491525423726</v>
      </c>
    </row>
    <row r="41" spans="1:15" x14ac:dyDescent="0.25">
      <c r="A41" s="27">
        <v>38686</v>
      </c>
      <c r="B41" s="8">
        <v>5613.06</v>
      </c>
      <c r="C41" s="10">
        <f t="shared" si="10"/>
        <v>-9.7573555088100061</v>
      </c>
      <c r="D41" s="8">
        <f t="shared" si="11"/>
        <v>-10.067355508810007</v>
      </c>
      <c r="E41">
        <v>200511</v>
      </c>
      <c r="F41" s="8">
        <v>1.5899999999999999</v>
      </c>
      <c r="G41" s="8">
        <v>0.31</v>
      </c>
      <c r="H41" s="6">
        <v>38671</v>
      </c>
      <c r="I41" s="8">
        <v>58.32</v>
      </c>
      <c r="J41" s="10">
        <f t="shared" si="12"/>
        <v>-11.08400670833969</v>
      </c>
      <c r="K41" s="8">
        <f t="shared" si="13"/>
        <v>-11.39400670833969</v>
      </c>
      <c r="L41" s="8"/>
      <c r="M41" s="9">
        <f t="shared" si="7"/>
        <v>-10.067355508810007</v>
      </c>
      <c r="N41" s="9">
        <f t="shared" si="8"/>
        <v>1.5899999999999999</v>
      </c>
      <c r="O41" s="9">
        <f t="shared" si="9"/>
        <v>-11.39400670833969</v>
      </c>
    </row>
    <row r="42" spans="1:15" x14ac:dyDescent="0.25">
      <c r="A42" s="27">
        <v>38748</v>
      </c>
      <c r="B42" s="8">
        <v>6603.2610000000004</v>
      </c>
      <c r="C42" s="10">
        <f t="shared" si="10"/>
        <v>17.641019337046092</v>
      </c>
      <c r="D42" s="8">
        <f t="shared" si="11"/>
        <v>17.291019337046091</v>
      </c>
      <c r="E42">
        <v>200601</v>
      </c>
      <c r="F42" s="8">
        <v>2.79</v>
      </c>
      <c r="G42" s="8">
        <v>0.35</v>
      </c>
      <c r="H42" s="6">
        <v>38732</v>
      </c>
      <c r="I42" s="8">
        <v>65.489999999999995</v>
      </c>
      <c r="J42" s="10">
        <f t="shared" si="12"/>
        <v>12.294238683127556</v>
      </c>
      <c r="K42" s="8">
        <f t="shared" si="13"/>
        <v>11.944238683127557</v>
      </c>
      <c r="L42" s="8"/>
      <c r="M42" s="9">
        <f t="shared" si="7"/>
        <v>17.291019337046091</v>
      </c>
      <c r="N42" s="9">
        <f t="shared" si="8"/>
        <v>2.79</v>
      </c>
      <c r="O42" s="9">
        <f t="shared" si="9"/>
        <v>11.944238683127557</v>
      </c>
    </row>
    <row r="43" spans="1:15" x14ac:dyDescent="0.25">
      <c r="A43" s="27">
        <v>38807</v>
      </c>
      <c r="B43" s="8">
        <v>6103.768</v>
      </c>
      <c r="C43" s="10">
        <f t="shared" si="10"/>
        <v>-7.5643382867949693</v>
      </c>
      <c r="D43" s="8">
        <f t="shared" si="11"/>
        <v>-7.9343382867949694</v>
      </c>
      <c r="E43">
        <v>200603</v>
      </c>
      <c r="F43" s="8">
        <v>1.1599999999999999</v>
      </c>
      <c r="G43" s="8">
        <v>0.37</v>
      </c>
      <c r="H43" s="6">
        <v>38791</v>
      </c>
      <c r="I43" s="8">
        <v>62.69</v>
      </c>
      <c r="J43" s="10">
        <f t="shared" si="12"/>
        <v>-4.2754619025805463</v>
      </c>
      <c r="K43" s="8">
        <f t="shared" si="13"/>
        <v>-4.6454619025805464</v>
      </c>
      <c r="L43" s="8"/>
      <c r="M43" s="9">
        <f t="shared" si="7"/>
        <v>-7.9343382867949694</v>
      </c>
      <c r="N43" s="9">
        <f t="shared" si="8"/>
        <v>1.1599999999999999</v>
      </c>
      <c r="O43" s="9">
        <f t="shared" si="9"/>
        <v>-4.6454619025805464</v>
      </c>
    </row>
    <row r="44" spans="1:15" x14ac:dyDescent="0.25">
      <c r="A44" s="27">
        <v>38868</v>
      </c>
      <c r="B44" s="8">
        <v>5918.3360000000002</v>
      </c>
      <c r="C44" s="10">
        <f t="shared" si="10"/>
        <v>-3.0379922696930795</v>
      </c>
      <c r="D44" s="8">
        <f t="shared" si="11"/>
        <v>-3.4679922696930796</v>
      </c>
      <c r="E44">
        <v>200605</v>
      </c>
      <c r="F44" s="8">
        <v>-2.84</v>
      </c>
      <c r="G44" s="8">
        <v>0.43</v>
      </c>
      <c r="H44" s="6">
        <v>38852</v>
      </c>
      <c r="I44" s="8">
        <v>70.84</v>
      </c>
      <c r="J44" s="10">
        <f t="shared" si="12"/>
        <v>13.000478545222528</v>
      </c>
      <c r="K44" s="8">
        <f t="shared" si="13"/>
        <v>12.570478545222528</v>
      </c>
      <c r="L44" s="8"/>
      <c r="M44" s="9">
        <f t="shared" si="7"/>
        <v>-3.4679922696930796</v>
      </c>
      <c r="N44" s="9">
        <f t="shared" si="8"/>
        <v>-2.84</v>
      </c>
      <c r="O44" s="9">
        <f t="shared" si="9"/>
        <v>12.570478545222528</v>
      </c>
    </row>
    <row r="45" spans="1:15" x14ac:dyDescent="0.25">
      <c r="A45" s="27">
        <v>38929</v>
      </c>
      <c r="B45" s="8">
        <v>6421.1980000000003</v>
      </c>
      <c r="C45" s="10">
        <f t="shared" si="10"/>
        <v>8.4966787962021719</v>
      </c>
      <c r="D45" s="8">
        <f t="shared" si="11"/>
        <v>8.0966787962021716</v>
      </c>
      <c r="E45">
        <v>200607</v>
      </c>
      <c r="F45" s="8">
        <v>-1.1299999999999999</v>
      </c>
      <c r="G45" s="8">
        <v>0.4</v>
      </c>
      <c r="H45" s="6">
        <v>38913</v>
      </c>
      <c r="I45" s="8">
        <v>74.41</v>
      </c>
      <c r="J45" s="10">
        <f t="shared" si="12"/>
        <v>5.0395256916995868</v>
      </c>
      <c r="K45" s="8">
        <f t="shared" si="13"/>
        <v>4.6395256916995864</v>
      </c>
      <c r="L45" s="8"/>
      <c r="M45" s="9">
        <f t="shared" si="7"/>
        <v>8.0966787962021716</v>
      </c>
      <c r="N45" s="9">
        <f t="shared" si="8"/>
        <v>-1.1299999999999999</v>
      </c>
      <c r="O45" s="9">
        <f t="shared" si="9"/>
        <v>4.6395256916995864</v>
      </c>
    </row>
    <row r="46" spans="1:15" x14ac:dyDescent="0.25">
      <c r="A46" s="27">
        <v>38989</v>
      </c>
      <c r="B46" s="8">
        <v>5660.1909999999998</v>
      </c>
      <c r="C46" s="10">
        <f t="shared" si="10"/>
        <v>-11.85148005091885</v>
      </c>
      <c r="D46" s="8">
        <f t="shared" si="11"/>
        <v>-12.26148005091885</v>
      </c>
      <c r="E46">
        <v>200609</v>
      </c>
      <c r="F46" s="8">
        <v>3.87</v>
      </c>
      <c r="G46" s="8">
        <v>0.41</v>
      </c>
      <c r="H46" s="6">
        <v>38975</v>
      </c>
      <c r="I46" s="8">
        <v>63.8</v>
      </c>
      <c r="J46" s="10">
        <f t="shared" si="12"/>
        <v>-14.258836177933077</v>
      </c>
      <c r="K46" s="8">
        <f t="shared" si="13"/>
        <v>-14.668836177933077</v>
      </c>
      <c r="L46" s="8"/>
      <c r="M46" s="9">
        <f t="shared" si="7"/>
        <v>-12.26148005091885</v>
      </c>
      <c r="N46" s="9">
        <f t="shared" si="8"/>
        <v>3.87</v>
      </c>
      <c r="O46" s="9">
        <f t="shared" si="9"/>
        <v>-14.668836177933077</v>
      </c>
    </row>
    <row r="47" spans="1:15" x14ac:dyDescent="0.25">
      <c r="A47" s="27">
        <v>39051</v>
      </c>
      <c r="B47" s="8">
        <v>6581.0320000000002</v>
      </c>
      <c r="C47" s="10">
        <f t="shared" si="10"/>
        <v>16.26872662070944</v>
      </c>
      <c r="D47" s="8">
        <f t="shared" si="11"/>
        <v>15.84872662070944</v>
      </c>
      <c r="E47">
        <v>200611</v>
      </c>
      <c r="F47" s="8">
        <v>4.9399999999999995</v>
      </c>
      <c r="G47" s="8">
        <v>0.42</v>
      </c>
      <c r="H47" s="6">
        <v>39036</v>
      </c>
      <c r="I47" s="8">
        <v>59.08</v>
      </c>
      <c r="J47" s="10">
        <f t="shared" si="12"/>
        <v>-7.3981191222570519</v>
      </c>
      <c r="K47" s="8">
        <f t="shared" si="13"/>
        <v>-7.8181191222570519</v>
      </c>
      <c r="L47" s="8"/>
      <c r="M47" s="9">
        <f t="shared" si="7"/>
        <v>15.84872662070944</v>
      </c>
      <c r="N47" s="9">
        <f t="shared" si="8"/>
        <v>4.9399999999999995</v>
      </c>
      <c r="O47" s="9">
        <f t="shared" si="9"/>
        <v>-7.8181191222570519</v>
      </c>
    </row>
    <row r="48" spans="1:15" x14ac:dyDescent="0.25">
      <c r="A48" s="27">
        <v>39113</v>
      </c>
      <c r="B48" s="8">
        <v>6270.6629999999996</v>
      </c>
      <c r="C48" s="10">
        <f t="shared" si="10"/>
        <v>-4.7161144331162692</v>
      </c>
      <c r="D48" s="8">
        <f t="shared" si="11"/>
        <v>-5.1561144331162696</v>
      </c>
      <c r="E48">
        <v>200701</v>
      </c>
      <c r="F48" s="8">
        <v>2.27</v>
      </c>
      <c r="G48" s="8">
        <v>0.44</v>
      </c>
      <c r="H48" s="6">
        <v>39097</v>
      </c>
      <c r="I48" s="8">
        <v>54.51</v>
      </c>
      <c r="J48" s="10">
        <f t="shared" si="12"/>
        <v>-7.7352742044685225</v>
      </c>
      <c r="K48" s="8">
        <f t="shared" si="13"/>
        <v>-8.175274204468522</v>
      </c>
      <c r="L48" s="8"/>
      <c r="M48" s="9">
        <f t="shared" si="7"/>
        <v>-5.1561144331162696</v>
      </c>
      <c r="N48" s="9">
        <f t="shared" si="8"/>
        <v>2.27</v>
      </c>
      <c r="O48" s="9">
        <f t="shared" si="9"/>
        <v>-8.175274204468522</v>
      </c>
    </row>
    <row r="49" spans="1:15" x14ac:dyDescent="0.25">
      <c r="A49" s="27">
        <v>39171</v>
      </c>
      <c r="B49" s="8">
        <v>6522.4780000000001</v>
      </c>
      <c r="C49" s="10">
        <f t="shared" si="10"/>
        <v>4.0157635643950362</v>
      </c>
      <c r="D49" s="8">
        <f t="shared" si="11"/>
        <v>3.5857635643950361</v>
      </c>
      <c r="E49">
        <v>200703</v>
      </c>
      <c r="F49" s="8">
        <v>-1.2799999999999998</v>
      </c>
      <c r="G49" s="8">
        <v>0.43</v>
      </c>
      <c r="H49" s="6">
        <v>39156</v>
      </c>
      <c r="I49" s="8">
        <v>60.44</v>
      </c>
      <c r="J49" s="10">
        <f t="shared" si="12"/>
        <v>10.878737846266739</v>
      </c>
      <c r="K49" s="8">
        <f t="shared" si="13"/>
        <v>10.44873784626674</v>
      </c>
      <c r="L49" s="8"/>
      <c r="M49" s="9">
        <f t="shared" si="7"/>
        <v>3.5857635643950361</v>
      </c>
      <c r="N49" s="9">
        <f t="shared" si="8"/>
        <v>-1.2799999999999998</v>
      </c>
      <c r="O49" s="9">
        <f t="shared" si="9"/>
        <v>10.44873784626674</v>
      </c>
    </row>
    <row r="50" spans="1:15" x14ac:dyDescent="0.25">
      <c r="A50" s="27">
        <v>39233</v>
      </c>
      <c r="B50" s="8">
        <v>7467.3670000000002</v>
      </c>
      <c r="C50" s="10">
        <f t="shared" si="10"/>
        <v>14.486656758367001</v>
      </c>
      <c r="D50" s="8">
        <f t="shared" si="11"/>
        <v>14.076656758367001</v>
      </c>
      <c r="E50">
        <v>200705</v>
      </c>
      <c r="F50" s="8">
        <v>6.73</v>
      </c>
      <c r="G50" s="8">
        <v>0.41</v>
      </c>
      <c r="H50" s="6">
        <v>39217</v>
      </c>
      <c r="I50" s="8">
        <v>63.46</v>
      </c>
      <c r="J50" s="10">
        <f t="shared" si="12"/>
        <v>4.9966909331568443</v>
      </c>
      <c r="K50" s="8">
        <f t="shared" si="13"/>
        <v>4.5866909331568442</v>
      </c>
      <c r="L50" s="8"/>
      <c r="M50" s="9">
        <f t="shared" si="7"/>
        <v>14.076656758367001</v>
      </c>
      <c r="N50" s="9">
        <f t="shared" si="8"/>
        <v>6.73</v>
      </c>
      <c r="O50" s="9">
        <f t="shared" si="9"/>
        <v>4.5866909331568442</v>
      </c>
    </row>
    <row r="51" spans="1:15" x14ac:dyDescent="0.25">
      <c r="A51" s="27">
        <v>39294</v>
      </c>
      <c r="B51" s="8">
        <v>7076.7020000000002</v>
      </c>
      <c r="C51" s="10">
        <f t="shared" si="10"/>
        <v>-5.2316298368621723</v>
      </c>
      <c r="D51" s="8">
        <f t="shared" si="11"/>
        <v>-5.6316298368621727</v>
      </c>
      <c r="E51">
        <v>200707</v>
      </c>
      <c r="F51" s="8">
        <v>-5.6899999999999995</v>
      </c>
      <c r="G51" s="8">
        <v>0.4</v>
      </c>
      <c r="H51" s="6">
        <v>39278</v>
      </c>
      <c r="I51" s="8">
        <v>74.12</v>
      </c>
      <c r="J51" s="10">
        <f t="shared" si="12"/>
        <v>16.797982981405625</v>
      </c>
      <c r="K51" s="8">
        <f t="shared" si="13"/>
        <v>16.397982981405626</v>
      </c>
      <c r="L51" s="8"/>
      <c r="M51" s="9">
        <f t="shared" si="7"/>
        <v>-5.6316298368621727</v>
      </c>
      <c r="N51" s="9">
        <f t="shared" si="8"/>
        <v>-5.6899999999999995</v>
      </c>
      <c r="O51" s="9">
        <f t="shared" si="9"/>
        <v>16.397982981405626</v>
      </c>
    </row>
    <row r="52" spans="1:15" x14ac:dyDescent="0.25">
      <c r="A52" s="27">
        <v>39353</v>
      </c>
      <c r="B52" s="8">
        <v>7559.8519999999999</v>
      </c>
      <c r="C52" s="10">
        <f t="shared" si="10"/>
        <v>6.8273328451586623</v>
      </c>
      <c r="D52" s="8">
        <f t="shared" si="11"/>
        <v>6.5073328451586621</v>
      </c>
      <c r="E52">
        <v>200709</v>
      </c>
      <c r="F52" s="8">
        <v>4.1400000000000006</v>
      </c>
      <c r="G52" s="8">
        <v>0.32</v>
      </c>
      <c r="H52" s="6">
        <v>39340</v>
      </c>
      <c r="I52" s="8">
        <v>79.92</v>
      </c>
      <c r="J52" s="10">
        <f t="shared" si="12"/>
        <v>7.8251484079870481</v>
      </c>
      <c r="K52" s="8">
        <f t="shared" si="13"/>
        <v>7.5051484079870479</v>
      </c>
      <c r="L52" s="8"/>
      <c r="M52" s="9">
        <f t="shared" si="7"/>
        <v>6.5073328451586621</v>
      </c>
      <c r="N52" s="9">
        <f t="shared" si="8"/>
        <v>4.1400000000000006</v>
      </c>
      <c r="O52" s="9">
        <f t="shared" si="9"/>
        <v>7.5051484079870479</v>
      </c>
    </row>
    <row r="53" spans="1:15" x14ac:dyDescent="0.25">
      <c r="A53" s="27">
        <v>39416</v>
      </c>
      <c r="B53" s="8">
        <v>7799.884</v>
      </c>
      <c r="C53" s="10">
        <f t="shared" si="10"/>
        <v>3.1750886128458555</v>
      </c>
      <c r="D53" s="8">
        <f t="shared" si="11"/>
        <v>2.8350886128458557</v>
      </c>
      <c r="E53">
        <v>200711</v>
      </c>
      <c r="F53" s="8">
        <v>-3.0300000000000002</v>
      </c>
      <c r="G53" s="8">
        <v>0.34</v>
      </c>
      <c r="H53" s="6">
        <v>39401</v>
      </c>
      <c r="I53" s="8">
        <v>94.77</v>
      </c>
      <c r="J53" s="10">
        <f t="shared" si="12"/>
        <v>18.581081081081074</v>
      </c>
      <c r="K53" s="8">
        <f t="shared" si="13"/>
        <v>18.241081081081074</v>
      </c>
      <c r="L53" s="8"/>
      <c r="M53" s="9">
        <f t="shared" si="7"/>
        <v>2.8350886128458557</v>
      </c>
      <c r="N53" s="9">
        <f t="shared" si="8"/>
        <v>-3.0300000000000002</v>
      </c>
      <c r="O53" s="9">
        <f t="shared" si="9"/>
        <v>18.241081081081074</v>
      </c>
    </row>
    <row r="54" spans="1:15" x14ac:dyDescent="0.25">
      <c r="A54" s="27">
        <v>39478</v>
      </c>
      <c r="B54" s="8">
        <v>7768.3490000000002</v>
      </c>
      <c r="C54" s="10">
        <f t="shared" si="10"/>
        <v>-0.40430088447469537</v>
      </c>
      <c r="D54" s="8">
        <f t="shared" si="11"/>
        <v>-0.61430088447469533</v>
      </c>
      <c r="E54">
        <v>200801</v>
      </c>
      <c r="F54" s="8">
        <v>-7.23</v>
      </c>
      <c r="G54" s="8">
        <v>0.21</v>
      </c>
      <c r="H54" s="6">
        <v>39462</v>
      </c>
      <c r="I54" s="8">
        <v>92.97</v>
      </c>
      <c r="J54" s="10">
        <f t="shared" si="12"/>
        <v>-1.8993352326685642</v>
      </c>
      <c r="K54" s="8">
        <f t="shared" si="13"/>
        <v>-2.1093352326685642</v>
      </c>
      <c r="L54" s="8"/>
      <c r="M54" s="9">
        <f t="shared" si="7"/>
        <v>-0.61430088447469533</v>
      </c>
      <c r="N54" s="9">
        <f t="shared" si="8"/>
        <v>-7.23</v>
      </c>
      <c r="O54" s="9">
        <f t="shared" si="9"/>
        <v>-2.1093352326685642</v>
      </c>
    </row>
    <row r="55" spans="1:15" x14ac:dyDescent="0.25">
      <c r="A55" s="27">
        <v>39538</v>
      </c>
      <c r="B55" s="8">
        <v>8662.2360000000008</v>
      </c>
      <c r="C55" s="10">
        <f t="shared" si="10"/>
        <v>11.506782200439257</v>
      </c>
      <c r="D55" s="8">
        <f t="shared" si="11"/>
        <v>11.336782200439258</v>
      </c>
      <c r="E55">
        <v>200803</v>
      </c>
      <c r="F55" s="8">
        <v>-4.0199999999999996</v>
      </c>
      <c r="G55" s="8">
        <v>0.17</v>
      </c>
      <c r="H55" s="6">
        <v>39522</v>
      </c>
      <c r="I55" s="8">
        <v>105.45</v>
      </c>
      <c r="J55" s="10">
        <f t="shared" si="12"/>
        <v>13.423685059696687</v>
      </c>
      <c r="K55" s="8">
        <f t="shared" si="13"/>
        <v>13.253685059696688</v>
      </c>
      <c r="L55" s="8"/>
      <c r="M55" s="9">
        <f t="shared" si="7"/>
        <v>11.336782200439258</v>
      </c>
      <c r="N55" s="9">
        <f t="shared" si="8"/>
        <v>-4.0199999999999996</v>
      </c>
      <c r="O55" s="9">
        <f t="shared" si="9"/>
        <v>13.253685059696688</v>
      </c>
    </row>
    <row r="56" spans="1:15" x14ac:dyDescent="0.25">
      <c r="A56" s="27">
        <v>39598</v>
      </c>
      <c r="B56" s="8">
        <v>10476.530000000001</v>
      </c>
      <c r="C56" s="10">
        <f t="shared" si="10"/>
        <v>20.944869200054118</v>
      </c>
      <c r="D56" s="8">
        <f t="shared" si="11"/>
        <v>20.764869200054118</v>
      </c>
      <c r="E56">
        <v>200805</v>
      </c>
      <c r="F56" s="8">
        <v>6.46</v>
      </c>
      <c r="G56" s="8">
        <v>0.18</v>
      </c>
      <c r="H56" s="6">
        <v>39583</v>
      </c>
      <c r="I56" s="8">
        <v>125.4</v>
      </c>
      <c r="J56" s="10">
        <f t="shared" si="12"/>
        <v>18.918918918918926</v>
      </c>
      <c r="K56" s="8">
        <f t="shared" si="13"/>
        <v>18.738918918918927</v>
      </c>
      <c r="L56" s="8"/>
      <c r="M56" s="9">
        <f t="shared" si="7"/>
        <v>20.764869200054118</v>
      </c>
      <c r="N56" s="9">
        <f t="shared" si="8"/>
        <v>6.46</v>
      </c>
      <c r="O56" s="9">
        <f t="shared" si="9"/>
        <v>18.738918918918927</v>
      </c>
    </row>
    <row r="57" spans="1:15" x14ac:dyDescent="0.25">
      <c r="A57" s="27">
        <v>39660</v>
      </c>
      <c r="B57" s="8">
        <v>8747.02</v>
      </c>
      <c r="C57" s="10">
        <f t="shared" si="10"/>
        <v>-16.508424067892712</v>
      </c>
      <c r="D57" s="8">
        <f t="shared" si="11"/>
        <v>-16.65842406789271</v>
      </c>
      <c r="E57">
        <v>200807</v>
      </c>
      <c r="F57" s="8">
        <v>-9.2099999999999991</v>
      </c>
      <c r="G57" s="8">
        <v>0.15</v>
      </c>
      <c r="H57" s="6">
        <v>39644</v>
      </c>
      <c r="I57" s="8">
        <v>133.37</v>
      </c>
      <c r="J57" s="10">
        <f t="shared" si="12"/>
        <v>6.35566188197767</v>
      </c>
      <c r="K57" s="8">
        <f t="shared" si="13"/>
        <v>6.2056618819776697</v>
      </c>
      <c r="L57" s="8"/>
      <c r="M57" s="9">
        <f t="shared" si="7"/>
        <v>-16.65842406789271</v>
      </c>
      <c r="N57" s="9">
        <f t="shared" si="8"/>
        <v>-9.2099999999999991</v>
      </c>
      <c r="O57" s="9">
        <f t="shared" si="9"/>
        <v>6.2056618819776697</v>
      </c>
    </row>
    <row r="58" spans="1:15" x14ac:dyDescent="0.25">
      <c r="A58" s="27">
        <v>39721</v>
      </c>
      <c r="B58" s="8">
        <v>7264.3739999999998</v>
      </c>
      <c r="C58" s="10">
        <f t="shared" si="10"/>
        <v>-16.950298501661145</v>
      </c>
      <c r="D58" s="8">
        <f t="shared" si="11"/>
        <v>-17.100298501661143</v>
      </c>
      <c r="E58">
        <v>200809</v>
      </c>
      <c r="F58" s="8">
        <v>-7.71</v>
      </c>
      <c r="G58" s="8">
        <v>0.15</v>
      </c>
      <c r="H58" s="6">
        <v>39706</v>
      </c>
      <c r="I58" s="8">
        <v>104.11</v>
      </c>
      <c r="J58" s="10">
        <f t="shared" si="12"/>
        <v>-21.938966784134362</v>
      </c>
      <c r="K58" s="8">
        <f t="shared" si="13"/>
        <v>-22.08896678413436</v>
      </c>
      <c r="L58" s="8"/>
      <c r="M58" s="9">
        <f t="shared" si="7"/>
        <v>-17.100298501661143</v>
      </c>
      <c r="N58" s="9">
        <f t="shared" si="8"/>
        <v>-7.71</v>
      </c>
      <c r="O58" s="9">
        <f t="shared" si="9"/>
        <v>-22.08896678413436</v>
      </c>
    </row>
    <row r="59" spans="1:15" x14ac:dyDescent="0.25">
      <c r="A59" s="27">
        <v>39780</v>
      </c>
      <c r="B59" s="8">
        <v>5019.357</v>
      </c>
      <c r="C59" s="10">
        <f t="shared" si="10"/>
        <v>-30.904479862958599</v>
      </c>
      <c r="D59" s="8">
        <f t="shared" si="11"/>
        <v>-30.9344798629586</v>
      </c>
      <c r="E59">
        <v>200811</v>
      </c>
      <c r="F59" s="8">
        <v>-25.09</v>
      </c>
      <c r="G59" s="8">
        <v>0.03</v>
      </c>
      <c r="H59" s="6">
        <v>39767</v>
      </c>
      <c r="I59" s="8">
        <v>57.31</v>
      </c>
      <c r="J59" s="10">
        <f t="shared" si="12"/>
        <v>-44.952454135049472</v>
      </c>
      <c r="K59" s="8">
        <f t="shared" si="13"/>
        <v>-44.982454135049473</v>
      </c>
      <c r="L59" s="8"/>
      <c r="M59" s="9">
        <f t="shared" si="7"/>
        <v>-30.9344798629586</v>
      </c>
      <c r="N59" s="9">
        <f t="shared" si="8"/>
        <v>-25.09</v>
      </c>
      <c r="O59" s="9">
        <f t="shared" si="9"/>
        <v>-44.982454135049473</v>
      </c>
    </row>
    <row r="60" spans="1:15" x14ac:dyDescent="0.25">
      <c r="A60" s="27">
        <v>39843</v>
      </c>
      <c r="B60" s="8">
        <v>4840.6319999999996</v>
      </c>
      <c r="C60" s="10">
        <f t="shared" si="10"/>
        <v>-3.5607150477640959</v>
      </c>
      <c r="D60" s="8">
        <f t="shared" si="11"/>
        <v>-3.5607150477640959</v>
      </c>
      <c r="E60">
        <v>200901</v>
      </c>
      <c r="F60" s="8">
        <v>-6.379999999999999</v>
      </c>
      <c r="G60" s="8">
        <v>0</v>
      </c>
      <c r="H60" s="6">
        <v>39828</v>
      </c>
      <c r="I60" s="8">
        <v>41.71</v>
      </c>
      <c r="J60" s="10">
        <f t="shared" si="12"/>
        <v>-27.220380387366948</v>
      </c>
      <c r="K60" s="8">
        <f t="shared" si="13"/>
        <v>-27.220380387366948</v>
      </c>
      <c r="L60" s="8"/>
      <c r="M60" s="9">
        <f t="shared" si="7"/>
        <v>-3.5607150477640959</v>
      </c>
      <c r="N60" s="9">
        <f t="shared" si="8"/>
        <v>-6.379999999999999</v>
      </c>
      <c r="O60" s="9">
        <f t="shared" si="9"/>
        <v>-27.220380387366948</v>
      </c>
    </row>
    <row r="61" spans="1:15" x14ac:dyDescent="0.25">
      <c r="A61" s="27">
        <v>39903</v>
      </c>
      <c r="B61" s="8">
        <v>4371.5730000000003</v>
      </c>
      <c r="C61" s="10">
        <f t="shared" si="10"/>
        <v>-9.6900363423618963</v>
      </c>
      <c r="D61" s="8">
        <f t="shared" si="11"/>
        <v>-9.7100363423618958</v>
      </c>
      <c r="E61">
        <v>200903</v>
      </c>
      <c r="F61" s="8">
        <v>-1.1500000000000004</v>
      </c>
      <c r="G61" s="8">
        <v>0.02</v>
      </c>
      <c r="H61" s="6">
        <v>39887</v>
      </c>
      <c r="I61" s="8">
        <v>47.94</v>
      </c>
      <c r="J61" s="10">
        <f t="shared" si="12"/>
        <v>14.936466075281697</v>
      </c>
      <c r="K61" s="8">
        <f t="shared" si="13"/>
        <v>14.916466075281697</v>
      </c>
      <c r="L61" s="8"/>
      <c r="M61" s="9">
        <f t="shared" si="7"/>
        <v>-9.7100363423618958</v>
      </c>
      <c r="N61" s="9">
        <f t="shared" si="8"/>
        <v>-1.1500000000000004</v>
      </c>
      <c r="O61" s="9">
        <f t="shared" si="9"/>
        <v>14.916466075281697</v>
      </c>
    </row>
    <row r="62" spans="1:15" x14ac:dyDescent="0.25">
      <c r="A62" s="27">
        <v>39962</v>
      </c>
      <c r="B62" s="8">
        <v>5870.9009999999998</v>
      </c>
      <c r="C62" s="10">
        <f t="shared" si="10"/>
        <v>34.297219787934452</v>
      </c>
      <c r="D62" s="8">
        <f t="shared" si="11"/>
        <v>34.297219787934452</v>
      </c>
      <c r="E62">
        <v>200905</v>
      </c>
      <c r="F62" s="8">
        <v>15.399999999999999</v>
      </c>
      <c r="G62" s="8">
        <v>0</v>
      </c>
      <c r="H62" s="6">
        <v>39948</v>
      </c>
      <c r="I62" s="8">
        <v>59.03</v>
      </c>
      <c r="J62" s="10">
        <f t="shared" si="12"/>
        <v>23.133083020442236</v>
      </c>
      <c r="K62" s="8">
        <f t="shared" si="13"/>
        <v>23.133083020442236</v>
      </c>
      <c r="L62" s="8"/>
      <c r="M62" s="9">
        <f t="shared" si="7"/>
        <v>34.297219787934452</v>
      </c>
      <c r="N62" s="9">
        <f t="shared" si="8"/>
        <v>15.399999999999999</v>
      </c>
      <c r="O62" s="9">
        <f t="shared" si="9"/>
        <v>23.133083020442236</v>
      </c>
    </row>
    <row r="63" spans="1:15" x14ac:dyDescent="0.25">
      <c r="A63" s="27">
        <v>40025</v>
      </c>
      <c r="B63" s="8">
        <v>5685.3760000000002</v>
      </c>
      <c r="C63" s="10">
        <f t="shared" si="10"/>
        <v>-3.160077132964767</v>
      </c>
      <c r="D63" s="8">
        <f t="shared" si="11"/>
        <v>-3.1700771329647668</v>
      </c>
      <c r="E63">
        <v>200907</v>
      </c>
      <c r="F63" s="8">
        <v>8.15</v>
      </c>
      <c r="G63" s="8">
        <v>0.01</v>
      </c>
      <c r="H63" s="6">
        <v>40009</v>
      </c>
      <c r="I63" s="8">
        <v>64.150000000000006</v>
      </c>
      <c r="J63" s="10">
        <f t="shared" si="12"/>
        <v>8.6735558190750517</v>
      </c>
      <c r="K63" s="8">
        <f t="shared" si="13"/>
        <v>8.6635558190750519</v>
      </c>
      <c r="L63" s="8"/>
      <c r="M63" s="9">
        <f t="shared" si="7"/>
        <v>-3.1700771329647668</v>
      </c>
      <c r="N63" s="9">
        <f t="shared" si="8"/>
        <v>8.15</v>
      </c>
      <c r="O63" s="9">
        <f t="shared" si="9"/>
        <v>8.6635558190750519</v>
      </c>
    </row>
    <row r="64" spans="1:15" x14ac:dyDescent="0.25">
      <c r="A64" s="27">
        <v>40086</v>
      </c>
      <c r="B64" s="8">
        <v>6315.9319999999998</v>
      </c>
      <c r="C64" s="10">
        <f t="shared" si="10"/>
        <v>11.090840781682676</v>
      </c>
      <c r="D64" s="8">
        <f t="shared" si="11"/>
        <v>11.080840781682676</v>
      </c>
      <c r="E64">
        <v>200909</v>
      </c>
      <c r="F64" s="8">
        <v>7.41</v>
      </c>
      <c r="G64" s="8">
        <v>0.01</v>
      </c>
      <c r="H64" s="6">
        <v>40071</v>
      </c>
      <c r="I64" s="8">
        <v>69.41</v>
      </c>
      <c r="J64" s="10">
        <f t="shared" si="12"/>
        <v>8.1995323460638971</v>
      </c>
      <c r="K64" s="8">
        <f t="shared" si="13"/>
        <v>8.1895323460638974</v>
      </c>
      <c r="L64" s="8"/>
      <c r="M64" s="9">
        <f t="shared" si="7"/>
        <v>11.080840781682676</v>
      </c>
      <c r="N64" s="9">
        <f t="shared" si="8"/>
        <v>7.41</v>
      </c>
      <c r="O64" s="9">
        <f t="shared" si="9"/>
        <v>8.1895323460638974</v>
      </c>
    </row>
    <row r="65" spans="1:15" x14ac:dyDescent="0.25">
      <c r="A65" s="27">
        <v>40147</v>
      </c>
      <c r="B65" s="8">
        <v>6272.2830000000004</v>
      </c>
      <c r="C65" s="10">
        <f t="shared" si="10"/>
        <v>-0.69109357098841029</v>
      </c>
      <c r="D65" s="8">
        <f t="shared" si="11"/>
        <v>-0.69109357098841029</v>
      </c>
      <c r="E65">
        <v>200911</v>
      </c>
      <c r="F65" s="8">
        <v>2.9699999999999998</v>
      </c>
      <c r="G65" s="8">
        <v>0</v>
      </c>
      <c r="H65" s="6">
        <v>40132</v>
      </c>
      <c r="I65" s="8">
        <v>77.989999999999995</v>
      </c>
      <c r="J65" s="10">
        <f t="shared" si="12"/>
        <v>12.361331220285265</v>
      </c>
      <c r="K65" s="8">
        <f t="shared" si="13"/>
        <v>12.361331220285265</v>
      </c>
      <c r="L65" s="8"/>
      <c r="M65" s="9">
        <f t="shared" si="7"/>
        <v>-0.69109357098841029</v>
      </c>
      <c r="N65" s="9">
        <f t="shared" si="8"/>
        <v>2.9699999999999998</v>
      </c>
      <c r="O65" s="9">
        <f t="shared" si="9"/>
        <v>12.361331220285265</v>
      </c>
    </row>
    <row r="66" spans="1:15" x14ac:dyDescent="0.25">
      <c r="A66" s="27">
        <v>40207</v>
      </c>
      <c r="B66" s="8">
        <v>6489.893</v>
      </c>
      <c r="C66" s="10">
        <f t="shared" si="10"/>
        <v>3.4693906509001504</v>
      </c>
      <c r="D66" s="8">
        <f t="shared" si="11"/>
        <v>3.4693906509001504</v>
      </c>
      <c r="E66">
        <v>201001</v>
      </c>
      <c r="F66" s="8">
        <v>-0.60999999999999988</v>
      </c>
      <c r="G66" s="8">
        <v>0</v>
      </c>
      <c r="H66" s="6">
        <v>40193</v>
      </c>
      <c r="I66" s="8">
        <v>78.33</v>
      </c>
      <c r="J66" s="10">
        <f t="shared" si="12"/>
        <v>0.43595332734966963</v>
      </c>
      <c r="K66" s="8">
        <f t="shared" si="13"/>
        <v>0.43595332734966963</v>
      </c>
      <c r="L66" s="8"/>
      <c r="M66" s="9">
        <f t="shared" si="7"/>
        <v>3.4693906509001504</v>
      </c>
      <c r="N66" s="9">
        <f t="shared" si="8"/>
        <v>-0.60999999999999988</v>
      </c>
      <c r="O66" s="9">
        <f t="shared" si="9"/>
        <v>0.43595332734966963</v>
      </c>
    </row>
    <row r="67" spans="1:15" x14ac:dyDescent="0.25">
      <c r="A67" s="27">
        <v>40268</v>
      </c>
      <c r="B67" s="8">
        <v>6910.2849999999999</v>
      </c>
      <c r="C67" s="10">
        <f t="shared" si="10"/>
        <v>6.4776414649671432</v>
      </c>
      <c r="D67" s="8">
        <f t="shared" si="11"/>
        <v>6.4676414649671434</v>
      </c>
      <c r="E67">
        <v>201003</v>
      </c>
      <c r="F67" s="8">
        <v>9.7099999999999991</v>
      </c>
      <c r="G67" s="8">
        <v>0.01</v>
      </c>
      <c r="H67" s="6">
        <v>40252</v>
      </c>
      <c r="I67" s="8">
        <v>81.2</v>
      </c>
      <c r="J67" s="10">
        <f t="shared" si="12"/>
        <v>3.6639857015192234</v>
      </c>
      <c r="K67" s="8">
        <f t="shared" si="13"/>
        <v>3.6539857015192236</v>
      </c>
      <c r="L67" s="8"/>
      <c r="M67" s="9">
        <f t="shared" si="7"/>
        <v>6.4676414649671434</v>
      </c>
      <c r="N67" s="9">
        <f t="shared" si="8"/>
        <v>9.7099999999999991</v>
      </c>
      <c r="O67" s="9">
        <f t="shared" si="9"/>
        <v>3.6539857015192236</v>
      </c>
    </row>
    <row r="68" spans="1:15" x14ac:dyDescent="0.25">
      <c r="A68" s="27">
        <v>40329</v>
      </c>
      <c r="B68" s="8">
        <v>6732.4369999999999</v>
      </c>
      <c r="C68" s="10">
        <f t="shared" si="10"/>
        <v>-2.5736709846265415</v>
      </c>
      <c r="D68" s="8">
        <f t="shared" si="11"/>
        <v>-2.5836709846265413</v>
      </c>
      <c r="E68">
        <v>201005</v>
      </c>
      <c r="F68" s="8">
        <v>-5.89</v>
      </c>
      <c r="G68" s="8">
        <v>0.01</v>
      </c>
      <c r="H68" s="6">
        <v>40313</v>
      </c>
      <c r="I68" s="8">
        <v>73.739999999999995</v>
      </c>
      <c r="J68" s="10">
        <f t="shared" si="12"/>
        <v>-9.187192118226605</v>
      </c>
      <c r="K68" s="8">
        <f t="shared" si="13"/>
        <v>-9.1971921182266048</v>
      </c>
      <c r="L68" s="8"/>
      <c r="M68" s="9">
        <f t="shared" si="7"/>
        <v>-2.5836709846265413</v>
      </c>
      <c r="N68" s="9">
        <f t="shared" si="8"/>
        <v>-5.89</v>
      </c>
      <c r="O68" s="9">
        <f t="shared" si="9"/>
        <v>-9.1971921182266048</v>
      </c>
    </row>
    <row r="69" spans="1:15" x14ac:dyDescent="0.25">
      <c r="A69" s="27">
        <v>40389</v>
      </c>
      <c r="B69" s="8">
        <v>6678.7529999999997</v>
      </c>
      <c r="C69" s="10">
        <f t="shared" si="10"/>
        <v>-0.79739327675847349</v>
      </c>
      <c r="D69" s="8">
        <f t="shared" si="11"/>
        <v>-0.8073932767584735</v>
      </c>
      <c r="E69">
        <v>201007</v>
      </c>
      <c r="F69" s="8">
        <v>1.37</v>
      </c>
      <c r="G69" s="8">
        <v>0.01</v>
      </c>
      <c r="H69" s="6">
        <v>40374</v>
      </c>
      <c r="I69" s="8">
        <v>76.319999999999993</v>
      </c>
      <c r="J69" s="10">
        <f t="shared" si="12"/>
        <v>3.4987794955248175</v>
      </c>
      <c r="K69" s="8">
        <f t="shared" si="13"/>
        <v>3.4887794955248177</v>
      </c>
      <c r="L69" s="8"/>
      <c r="M69" s="9">
        <f t="shared" ref="M69:M100" si="14">+D69</f>
        <v>-0.8073932767584735</v>
      </c>
      <c r="N69" s="9">
        <f t="shared" ref="N69:N100" si="15">+F69</f>
        <v>1.37</v>
      </c>
      <c r="O69" s="9">
        <f t="shared" ref="O69:O100" si="16">+K69</f>
        <v>3.4887794955248177</v>
      </c>
    </row>
    <row r="70" spans="1:15" x14ac:dyDescent="0.25">
      <c r="A70" s="27">
        <v>40451</v>
      </c>
      <c r="B70" s="8">
        <v>6957.3180000000002</v>
      </c>
      <c r="C70" s="10">
        <f t="shared" si="10"/>
        <v>4.1709133426554468</v>
      </c>
      <c r="D70" s="8">
        <f t="shared" si="11"/>
        <v>4.160913342655447</v>
      </c>
      <c r="E70">
        <v>201009</v>
      </c>
      <c r="F70" s="8">
        <v>4.7699999999999996</v>
      </c>
      <c r="G70" s="8">
        <v>0.01</v>
      </c>
      <c r="H70" s="6">
        <v>40436</v>
      </c>
      <c r="I70" s="8">
        <v>75.239999999999995</v>
      </c>
      <c r="J70" s="10">
        <f t="shared" si="12"/>
        <v>-1.4150943396226356</v>
      </c>
      <c r="K70" s="8">
        <f t="shared" si="13"/>
        <v>-1.4250943396226357</v>
      </c>
      <c r="L70" s="8"/>
      <c r="M70" s="9">
        <f t="shared" si="14"/>
        <v>4.160913342655447</v>
      </c>
      <c r="N70" s="9">
        <f t="shared" si="15"/>
        <v>4.7699999999999996</v>
      </c>
      <c r="O70" s="9">
        <f t="shared" si="16"/>
        <v>-1.4250943396226357</v>
      </c>
    </row>
    <row r="71" spans="1:15" x14ac:dyDescent="0.25">
      <c r="A71" s="27">
        <v>40512</v>
      </c>
      <c r="B71" s="8">
        <v>7951.9049999999997</v>
      </c>
      <c r="C71" s="10">
        <f t="shared" ref="C71:C102" si="17">((+B71/B70)-1)*100</f>
        <v>14.295551820399744</v>
      </c>
      <c r="D71" s="8">
        <f t="shared" ref="D71:D102" si="18">+C71-G71</f>
        <v>14.285551820399744</v>
      </c>
      <c r="E71">
        <v>201011</v>
      </c>
      <c r="F71" s="8">
        <v>4.4799999999999995</v>
      </c>
      <c r="G71" s="8">
        <v>0.01</v>
      </c>
      <c r="H71" s="6">
        <v>40497</v>
      </c>
      <c r="I71" s="8">
        <v>84.25</v>
      </c>
      <c r="J71" s="10">
        <f t="shared" ref="J71:J102" si="19">((+I71/I70)-1)*100</f>
        <v>11.975013290802771</v>
      </c>
      <c r="K71" s="8">
        <f t="shared" ref="K71:K102" si="20">+J71-G71</f>
        <v>11.965013290802771</v>
      </c>
      <c r="L71" s="8"/>
      <c r="M71" s="9">
        <f t="shared" si="14"/>
        <v>14.285551820399744</v>
      </c>
      <c r="N71" s="9">
        <f t="shared" si="15"/>
        <v>4.4799999999999995</v>
      </c>
      <c r="O71" s="9">
        <f t="shared" si="16"/>
        <v>11.965013290802771</v>
      </c>
    </row>
    <row r="72" spans="1:15" x14ac:dyDescent="0.25">
      <c r="A72" s="27">
        <v>40574</v>
      </c>
      <c r="B72" s="8">
        <v>9366.6219999999994</v>
      </c>
      <c r="C72" s="10">
        <f t="shared" si="17"/>
        <v>17.790919282863669</v>
      </c>
      <c r="D72" s="8">
        <f t="shared" si="18"/>
        <v>17.780919282863668</v>
      </c>
      <c r="E72">
        <v>201101</v>
      </c>
      <c r="F72" s="8">
        <v>8.81</v>
      </c>
      <c r="G72" s="8">
        <v>0.01</v>
      </c>
      <c r="H72" s="6">
        <v>40558</v>
      </c>
      <c r="I72" s="8">
        <v>89.17</v>
      </c>
      <c r="J72" s="10">
        <f t="shared" si="19"/>
        <v>5.8397626112759671</v>
      </c>
      <c r="K72" s="8">
        <f t="shared" si="20"/>
        <v>5.8297626112759673</v>
      </c>
      <c r="L72" s="8"/>
      <c r="M72" s="15">
        <f t="shared" si="14"/>
        <v>17.780919282863668</v>
      </c>
      <c r="N72" s="15">
        <f t="shared" si="15"/>
        <v>8.81</v>
      </c>
      <c r="O72" s="15">
        <f t="shared" si="16"/>
        <v>5.8297626112759673</v>
      </c>
    </row>
    <row r="73" spans="1:15" x14ac:dyDescent="0.25">
      <c r="A73" s="27">
        <v>40633</v>
      </c>
      <c r="B73" s="8">
        <v>10715.62</v>
      </c>
      <c r="C73" s="10">
        <f t="shared" si="17"/>
        <v>14.402182558450649</v>
      </c>
      <c r="D73" s="8">
        <f t="shared" si="18"/>
        <v>14.392182558450649</v>
      </c>
      <c r="E73">
        <v>201103</v>
      </c>
      <c r="F73" s="8">
        <v>3.9400000000000004</v>
      </c>
      <c r="G73" s="8">
        <v>0.01</v>
      </c>
      <c r="H73" s="6">
        <v>40617</v>
      </c>
      <c r="I73" s="8">
        <v>102.86</v>
      </c>
      <c r="J73" s="10">
        <f t="shared" si="19"/>
        <v>15.352697095435675</v>
      </c>
      <c r="K73" s="8">
        <f t="shared" si="20"/>
        <v>15.342697095435675</v>
      </c>
      <c r="L73" s="8"/>
      <c r="M73" s="15">
        <f t="shared" si="14"/>
        <v>14.392182558450649</v>
      </c>
      <c r="N73" s="15">
        <f t="shared" si="15"/>
        <v>3.9400000000000004</v>
      </c>
      <c r="O73" s="15">
        <f t="shared" si="16"/>
        <v>15.342697095435675</v>
      </c>
    </row>
    <row r="74" spans="1:15" x14ac:dyDescent="0.25">
      <c r="A74" s="27">
        <v>40694</v>
      </c>
      <c r="B74" s="8">
        <v>10133.31</v>
      </c>
      <c r="C74" s="10">
        <f t="shared" si="17"/>
        <v>-5.4342165922270596</v>
      </c>
      <c r="D74" s="8">
        <f t="shared" si="18"/>
        <v>-5.4342165922270596</v>
      </c>
      <c r="E74">
        <v>201105</v>
      </c>
      <c r="F74" s="8">
        <v>1.63</v>
      </c>
      <c r="G74" s="8">
        <v>0</v>
      </c>
      <c r="H74" s="6">
        <v>40678</v>
      </c>
      <c r="I74" s="8">
        <v>100.9</v>
      </c>
      <c r="J74" s="10">
        <f t="shared" si="19"/>
        <v>-1.9055026249270801</v>
      </c>
      <c r="K74" s="8">
        <f t="shared" si="20"/>
        <v>-1.9055026249270801</v>
      </c>
      <c r="L74" s="8"/>
      <c r="M74" s="15">
        <f t="shared" si="14"/>
        <v>-5.4342165922270596</v>
      </c>
      <c r="N74" s="15">
        <f t="shared" si="15"/>
        <v>1.63</v>
      </c>
      <c r="O74" s="15">
        <f t="shared" si="16"/>
        <v>-1.9055026249270801</v>
      </c>
    </row>
    <row r="75" spans="1:15" x14ac:dyDescent="0.25">
      <c r="A75" s="27">
        <v>40753</v>
      </c>
      <c r="B75" s="8">
        <v>10347.18</v>
      </c>
      <c r="C75" s="10">
        <f t="shared" si="17"/>
        <v>2.1105640703777961</v>
      </c>
      <c r="D75" s="8">
        <f t="shared" si="18"/>
        <v>2.1105640703777961</v>
      </c>
      <c r="E75">
        <v>201107</v>
      </c>
      <c r="F75" s="8">
        <v>-4.1099999999999994</v>
      </c>
      <c r="G75" s="8">
        <v>0</v>
      </c>
      <c r="H75" s="6">
        <v>40739</v>
      </c>
      <c r="I75" s="8">
        <v>97.3</v>
      </c>
      <c r="J75" s="10">
        <f t="shared" si="19"/>
        <v>-3.567888999008928</v>
      </c>
      <c r="K75" s="8">
        <f t="shared" si="20"/>
        <v>-3.567888999008928</v>
      </c>
      <c r="L75" s="8"/>
      <c r="M75" s="15">
        <f t="shared" si="14"/>
        <v>2.1105640703777961</v>
      </c>
      <c r="N75" s="15">
        <f t="shared" si="15"/>
        <v>-4.1099999999999994</v>
      </c>
      <c r="O75" s="15">
        <f t="shared" si="16"/>
        <v>-3.567888999008928</v>
      </c>
    </row>
    <row r="76" spans="1:15" x14ac:dyDescent="0.25">
      <c r="A76" s="27">
        <v>40816</v>
      </c>
      <c r="B76" s="8">
        <v>7143.73</v>
      </c>
      <c r="C76" s="10">
        <f t="shared" si="17"/>
        <v>-30.95964311049001</v>
      </c>
      <c r="D76" s="8">
        <f t="shared" si="18"/>
        <v>-30.95964311049001</v>
      </c>
      <c r="E76">
        <v>201109</v>
      </c>
      <c r="F76" s="8">
        <v>-13.58</v>
      </c>
      <c r="G76" s="8">
        <v>0</v>
      </c>
      <c r="H76" s="6">
        <v>40801</v>
      </c>
      <c r="I76" s="8">
        <v>85.52</v>
      </c>
      <c r="J76" s="10">
        <f t="shared" si="19"/>
        <v>-12.106885919835564</v>
      </c>
      <c r="K76" s="8">
        <f t="shared" si="20"/>
        <v>-12.106885919835564</v>
      </c>
      <c r="L76" s="8"/>
      <c r="M76" s="15">
        <f t="shared" si="14"/>
        <v>-30.95964311049001</v>
      </c>
      <c r="N76" s="15">
        <f t="shared" si="15"/>
        <v>-13.58</v>
      </c>
      <c r="O76" s="15">
        <f t="shared" si="16"/>
        <v>-12.106885919835564</v>
      </c>
    </row>
    <row r="77" spans="1:15" x14ac:dyDescent="0.25">
      <c r="A77" s="27">
        <v>40877</v>
      </c>
      <c r="B77" s="8">
        <v>9194.8889999999992</v>
      </c>
      <c r="C77" s="10">
        <f t="shared" si="17"/>
        <v>28.712717305945201</v>
      </c>
      <c r="D77" s="8">
        <f t="shared" si="18"/>
        <v>28.712717305945201</v>
      </c>
      <c r="E77">
        <v>201111</v>
      </c>
      <c r="F77" s="8">
        <v>11.07</v>
      </c>
      <c r="G77" s="8">
        <v>0</v>
      </c>
      <c r="H77" s="6">
        <v>40862</v>
      </c>
      <c r="I77" s="8">
        <v>97.16</v>
      </c>
      <c r="J77" s="10">
        <f t="shared" si="19"/>
        <v>13.6108512628625</v>
      </c>
      <c r="K77" s="8">
        <f t="shared" si="20"/>
        <v>13.6108512628625</v>
      </c>
      <c r="L77" s="8"/>
      <c r="M77" s="15">
        <f t="shared" si="14"/>
        <v>28.712717305945201</v>
      </c>
      <c r="N77" s="15">
        <f t="shared" si="15"/>
        <v>11.07</v>
      </c>
      <c r="O77" s="15">
        <f t="shared" si="16"/>
        <v>13.6108512628625</v>
      </c>
    </row>
    <row r="78" spans="1:15" x14ac:dyDescent="0.25">
      <c r="A78" s="27">
        <v>40939</v>
      </c>
      <c r="B78" s="8">
        <v>9125.0820000000003</v>
      </c>
      <c r="C78" s="10">
        <f t="shared" si="17"/>
        <v>-0.75919350413038433</v>
      </c>
      <c r="D78" s="8">
        <f t="shared" si="18"/>
        <v>-0.75919350413038433</v>
      </c>
      <c r="E78">
        <v>201201</v>
      </c>
      <c r="F78" s="8">
        <v>5.79</v>
      </c>
      <c r="G78" s="8">
        <v>0</v>
      </c>
      <c r="H78" s="6">
        <v>40923</v>
      </c>
      <c r="I78" s="8">
        <v>100.27</v>
      </c>
      <c r="J78" s="10">
        <f t="shared" si="19"/>
        <v>3.2009057225195647</v>
      </c>
      <c r="K78" s="8">
        <f t="shared" si="20"/>
        <v>3.2009057225195647</v>
      </c>
      <c r="L78" s="8"/>
      <c r="M78" s="15">
        <f t="shared" si="14"/>
        <v>-0.75919350413038433</v>
      </c>
      <c r="N78" s="15">
        <f t="shared" si="15"/>
        <v>5.79</v>
      </c>
      <c r="O78" s="15">
        <f t="shared" si="16"/>
        <v>3.2009057225195647</v>
      </c>
    </row>
    <row r="79" spans="1:15" x14ac:dyDescent="0.25">
      <c r="A79" s="27">
        <v>40998</v>
      </c>
      <c r="B79" s="8">
        <v>9527.4179999999997</v>
      </c>
      <c r="C79" s="10">
        <f t="shared" si="17"/>
        <v>4.409122022136347</v>
      </c>
      <c r="D79" s="8">
        <f t="shared" si="18"/>
        <v>4.409122022136347</v>
      </c>
      <c r="E79">
        <v>201203</v>
      </c>
      <c r="F79" s="8">
        <v>7.5299999999999994</v>
      </c>
      <c r="G79" s="8">
        <v>0</v>
      </c>
      <c r="H79" s="6">
        <v>40983</v>
      </c>
      <c r="I79" s="8">
        <v>106.16</v>
      </c>
      <c r="J79" s="10">
        <f t="shared" si="19"/>
        <v>5.8741398224793073</v>
      </c>
      <c r="K79" s="8">
        <f t="shared" si="20"/>
        <v>5.8741398224793073</v>
      </c>
      <c r="L79" s="8"/>
      <c r="M79" s="15">
        <f t="shared" si="14"/>
        <v>4.409122022136347</v>
      </c>
      <c r="N79" s="15">
        <f t="shared" si="15"/>
        <v>7.5299999999999994</v>
      </c>
      <c r="O79" s="15">
        <f t="shared" si="16"/>
        <v>5.8741398224793073</v>
      </c>
    </row>
    <row r="80" spans="1:15" x14ac:dyDescent="0.25">
      <c r="A80" s="27">
        <v>41060</v>
      </c>
      <c r="B80" s="8">
        <v>8017.4269999999997</v>
      </c>
      <c r="C80" s="10">
        <f t="shared" si="17"/>
        <v>-15.848900510085739</v>
      </c>
      <c r="D80" s="8">
        <f t="shared" si="18"/>
        <v>-15.858900510085739</v>
      </c>
      <c r="E80">
        <v>201205</v>
      </c>
      <c r="F80" s="8">
        <v>-7.04</v>
      </c>
      <c r="G80" s="8">
        <v>0.01</v>
      </c>
      <c r="H80" s="6">
        <v>41044</v>
      </c>
      <c r="I80" s="8">
        <v>94.66</v>
      </c>
      <c r="J80" s="10">
        <f t="shared" si="19"/>
        <v>-10.832705350414473</v>
      </c>
      <c r="K80" s="8">
        <f t="shared" si="20"/>
        <v>-10.842705350414473</v>
      </c>
      <c r="L80" s="8"/>
      <c r="M80" s="15">
        <f t="shared" si="14"/>
        <v>-15.858900510085739</v>
      </c>
      <c r="N80" s="15">
        <f t="shared" si="15"/>
        <v>-7.04</v>
      </c>
      <c r="O80" s="15">
        <f t="shared" si="16"/>
        <v>-10.842705350414473</v>
      </c>
    </row>
    <row r="81" spans="1:15" x14ac:dyDescent="0.25">
      <c r="A81" s="27">
        <v>41121</v>
      </c>
      <c r="B81" s="8">
        <v>8591.0550000000003</v>
      </c>
      <c r="C81" s="10">
        <f t="shared" si="17"/>
        <v>7.1547642404477196</v>
      </c>
      <c r="D81" s="8">
        <f t="shared" si="18"/>
        <v>7.1547642404477196</v>
      </c>
      <c r="E81">
        <v>201207</v>
      </c>
      <c r="F81" s="8">
        <v>4.68</v>
      </c>
      <c r="G81" s="8">
        <v>0</v>
      </c>
      <c r="H81" s="6">
        <v>41105</v>
      </c>
      <c r="I81" s="8">
        <v>87.9</v>
      </c>
      <c r="J81" s="10">
        <f t="shared" si="19"/>
        <v>-7.1413479822522667</v>
      </c>
      <c r="K81" s="8">
        <f t="shared" si="20"/>
        <v>-7.1413479822522667</v>
      </c>
      <c r="L81" s="8"/>
      <c r="M81" s="15">
        <f t="shared" si="14"/>
        <v>7.1547642404477196</v>
      </c>
      <c r="N81" s="15">
        <f t="shared" si="15"/>
        <v>4.68</v>
      </c>
      <c r="O81" s="15">
        <f t="shared" si="16"/>
        <v>-7.1413479822522667</v>
      </c>
    </row>
    <row r="82" spans="1:15" x14ac:dyDescent="0.25">
      <c r="A82" s="27">
        <v>41180</v>
      </c>
      <c r="B82" s="8">
        <v>9360.6939999999995</v>
      </c>
      <c r="C82" s="10">
        <f t="shared" si="17"/>
        <v>8.9586086924132058</v>
      </c>
      <c r="D82" s="8">
        <f t="shared" si="18"/>
        <v>8.948608692413206</v>
      </c>
      <c r="E82">
        <v>201209</v>
      </c>
      <c r="F82" s="8">
        <v>5.2799999999999994</v>
      </c>
      <c r="G82" s="8">
        <v>0.01</v>
      </c>
      <c r="H82" s="6">
        <v>41167</v>
      </c>
      <c r="I82" s="8">
        <v>94.51</v>
      </c>
      <c r="J82" s="10">
        <f t="shared" si="19"/>
        <v>7.5199089874857794</v>
      </c>
      <c r="K82" s="8">
        <f t="shared" si="20"/>
        <v>7.5099089874857796</v>
      </c>
      <c r="L82" s="8"/>
      <c r="M82" s="15">
        <f t="shared" si="14"/>
        <v>8.948608692413206</v>
      </c>
      <c r="N82" s="15">
        <f t="shared" si="15"/>
        <v>5.2799999999999994</v>
      </c>
      <c r="O82" s="15">
        <f t="shared" si="16"/>
        <v>7.5099089874857796</v>
      </c>
    </row>
    <row r="83" spans="1:15" x14ac:dyDescent="0.25">
      <c r="A83" s="27">
        <v>41243</v>
      </c>
      <c r="B83" s="8">
        <v>8910.1080000000002</v>
      </c>
      <c r="C83" s="10">
        <f t="shared" si="17"/>
        <v>-4.813596085931227</v>
      </c>
      <c r="D83" s="8">
        <f t="shared" si="18"/>
        <v>-4.8235960859312268</v>
      </c>
      <c r="E83">
        <v>201211</v>
      </c>
      <c r="F83" s="8">
        <v>-0.98</v>
      </c>
      <c r="G83" s="8">
        <v>0.01</v>
      </c>
      <c r="H83" s="6">
        <v>41228</v>
      </c>
      <c r="I83" s="8">
        <v>86.53</v>
      </c>
      <c r="J83" s="10">
        <f t="shared" si="19"/>
        <v>-8.4435509469897418</v>
      </c>
      <c r="K83" s="8">
        <f t="shared" si="20"/>
        <v>-8.4535509469897416</v>
      </c>
      <c r="L83" s="8"/>
      <c r="M83" s="15">
        <f t="shared" si="14"/>
        <v>-4.8235960859312268</v>
      </c>
      <c r="N83" s="15">
        <f t="shared" si="15"/>
        <v>-0.98</v>
      </c>
      <c r="O83" s="15">
        <f t="shared" si="16"/>
        <v>-8.4535509469897416</v>
      </c>
    </row>
    <row r="84" spans="1:15" x14ac:dyDescent="0.25">
      <c r="A84" s="27">
        <v>41305</v>
      </c>
      <c r="B84" s="8">
        <v>9834.4449999999997</v>
      </c>
      <c r="C84" s="10">
        <f t="shared" si="17"/>
        <v>10.374026891705457</v>
      </c>
      <c r="D84" s="8">
        <f t="shared" si="18"/>
        <v>10.374026891705457</v>
      </c>
      <c r="E84">
        <v>201301</v>
      </c>
      <c r="F84" s="8">
        <v>6.75</v>
      </c>
      <c r="G84" s="8">
        <v>0</v>
      </c>
      <c r="H84" s="6">
        <v>41289</v>
      </c>
      <c r="I84" s="8">
        <v>94.76</v>
      </c>
      <c r="J84" s="10">
        <f t="shared" si="19"/>
        <v>9.5111522015485903</v>
      </c>
      <c r="K84" s="8">
        <f t="shared" si="20"/>
        <v>9.5111522015485903</v>
      </c>
      <c r="L84" s="8"/>
      <c r="M84" s="15">
        <f t="shared" si="14"/>
        <v>10.374026891705457</v>
      </c>
      <c r="N84" s="15">
        <f t="shared" si="15"/>
        <v>6.75</v>
      </c>
      <c r="O84" s="15">
        <f t="shared" si="16"/>
        <v>9.5111522015485903</v>
      </c>
    </row>
    <row r="85" spans="1:15" x14ac:dyDescent="0.25">
      <c r="A85" s="27">
        <v>41362</v>
      </c>
      <c r="B85" s="8">
        <v>10268.530000000001</v>
      </c>
      <c r="C85" s="10">
        <f t="shared" si="17"/>
        <v>4.413924730882135</v>
      </c>
      <c r="D85" s="8">
        <f t="shared" si="18"/>
        <v>4.413924730882135</v>
      </c>
      <c r="E85">
        <v>201303</v>
      </c>
      <c r="F85" s="8">
        <v>5.32</v>
      </c>
      <c r="G85" s="8">
        <v>0</v>
      </c>
      <c r="H85" s="6">
        <v>41348</v>
      </c>
      <c r="I85" s="8">
        <v>92.94</v>
      </c>
      <c r="J85" s="10">
        <f t="shared" si="19"/>
        <v>-1.9206416209371135</v>
      </c>
      <c r="K85" s="8">
        <f t="shared" si="20"/>
        <v>-1.9206416209371135</v>
      </c>
      <c r="L85" s="8"/>
      <c r="M85" s="15">
        <f t="shared" si="14"/>
        <v>4.413924730882135</v>
      </c>
      <c r="N85" s="15">
        <f t="shared" si="15"/>
        <v>5.32</v>
      </c>
      <c r="O85" s="15">
        <f t="shared" si="16"/>
        <v>-1.9206416209371135</v>
      </c>
    </row>
    <row r="86" spans="1:15" x14ac:dyDescent="0.25">
      <c r="A86" s="27">
        <v>41425</v>
      </c>
      <c r="B86" s="8">
        <v>10253.56</v>
      </c>
      <c r="C86" s="10">
        <f t="shared" si="17"/>
        <v>-0.14578522923924808</v>
      </c>
      <c r="D86" s="8">
        <f t="shared" si="18"/>
        <v>-0.14578522923924808</v>
      </c>
      <c r="E86">
        <v>201305</v>
      </c>
      <c r="F86" s="8">
        <v>4.3499999999999996</v>
      </c>
      <c r="G86" s="8">
        <v>0</v>
      </c>
      <c r="H86" s="6">
        <v>41409</v>
      </c>
      <c r="I86" s="8">
        <v>94.51</v>
      </c>
      <c r="J86" s="10">
        <f t="shared" si="19"/>
        <v>1.6892618893910027</v>
      </c>
      <c r="K86" s="8">
        <f t="shared" si="20"/>
        <v>1.6892618893910027</v>
      </c>
      <c r="L86" s="8"/>
      <c r="M86" s="15">
        <f t="shared" si="14"/>
        <v>-0.14578522923924808</v>
      </c>
      <c r="N86" s="15">
        <f t="shared" si="15"/>
        <v>4.3499999999999996</v>
      </c>
      <c r="O86" s="15">
        <f t="shared" si="16"/>
        <v>1.6892618893910027</v>
      </c>
    </row>
    <row r="87" spans="1:15" x14ac:dyDescent="0.25">
      <c r="A87" s="27">
        <v>41486</v>
      </c>
      <c r="B87" s="8">
        <v>10627.36</v>
      </c>
      <c r="C87" s="10">
        <f t="shared" si="17"/>
        <v>3.645563101986049</v>
      </c>
      <c r="D87" s="8">
        <f t="shared" si="18"/>
        <v>3.645563101986049</v>
      </c>
      <c r="E87">
        <v>201307</v>
      </c>
      <c r="F87" s="8">
        <v>4.45</v>
      </c>
      <c r="G87" s="8">
        <v>0</v>
      </c>
      <c r="H87" s="6">
        <v>41470</v>
      </c>
      <c r="I87" s="8">
        <v>104.67</v>
      </c>
      <c r="J87" s="10">
        <f t="shared" si="19"/>
        <v>10.750185165590942</v>
      </c>
      <c r="K87" s="8">
        <f t="shared" si="20"/>
        <v>10.750185165590942</v>
      </c>
      <c r="L87" s="8"/>
      <c r="M87" s="15">
        <f t="shared" si="14"/>
        <v>3.645563101986049</v>
      </c>
      <c r="N87" s="15">
        <f t="shared" si="15"/>
        <v>4.45</v>
      </c>
      <c r="O87" s="15">
        <f t="shared" si="16"/>
        <v>10.750185165590942</v>
      </c>
    </row>
    <row r="88" spans="1:15" x14ac:dyDescent="0.25">
      <c r="A88" s="27">
        <v>41547</v>
      </c>
      <c r="B88" s="8">
        <v>11249.12</v>
      </c>
      <c r="C88" s="10">
        <f t="shared" si="17"/>
        <v>5.8505593110612653</v>
      </c>
      <c r="D88" s="8">
        <f t="shared" si="18"/>
        <v>5.8505593110612653</v>
      </c>
      <c r="E88">
        <v>201309</v>
      </c>
      <c r="F88" s="8">
        <v>1.06</v>
      </c>
      <c r="G88" s="8">
        <v>0</v>
      </c>
      <c r="H88" s="6">
        <v>41532</v>
      </c>
      <c r="I88" s="8">
        <v>106.29</v>
      </c>
      <c r="J88" s="10">
        <f t="shared" si="19"/>
        <v>1.5477214101461856</v>
      </c>
      <c r="K88" s="8">
        <f t="shared" si="20"/>
        <v>1.5477214101461856</v>
      </c>
      <c r="L88" s="8"/>
      <c r="M88" s="15">
        <f t="shared" si="14"/>
        <v>5.8505593110612653</v>
      </c>
      <c r="N88" s="15">
        <f t="shared" si="15"/>
        <v>1.06</v>
      </c>
      <c r="O88" s="15">
        <f t="shared" si="16"/>
        <v>1.5477214101461856</v>
      </c>
    </row>
    <row r="89" spans="1:15" x14ac:dyDescent="0.25">
      <c r="A89" s="27">
        <v>41607</v>
      </c>
      <c r="B89" s="8">
        <v>11593.13</v>
      </c>
      <c r="C89" s="10">
        <f t="shared" si="17"/>
        <v>3.0581058785042581</v>
      </c>
      <c r="D89" s="8">
        <f t="shared" si="18"/>
        <v>3.0581058785042581</v>
      </c>
      <c r="E89">
        <v>201311</v>
      </c>
      <c r="F89" s="8">
        <v>7.3</v>
      </c>
      <c r="G89" s="8">
        <v>0</v>
      </c>
      <c r="H89" s="6">
        <v>41593</v>
      </c>
      <c r="I89" s="8">
        <v>93.86</v>
      </c>
      <c r="J89" s="10">
        <f t="shared" si="19"/>
        <v>-11.694420923887483</v>
      </c>
      <c r="K89" s="8">
        <f t="shared" si="20"/>
        <v>-11.694420923887483</v>
      </c>
      <c r="L89" s="8"/>
      <c r="M89" s="15">
        <f t="shared" si="14"/>
        <v>3.0581058785042581</v>
      </c>
      <c r="N89" s="15">
        <f t="shared" si="15"/>
        <v>7.3</v>
      </c>
      <c r="O89" s="15">
        <f t="shared" si="16"/>
        <v>-11.694420923887483</v>
      </c>
    </row>
    <row r="90" spans="1:15" x14ac:dyDescent="0.25">
      <c r="A90" s="27">
        <v>41670</v>
      </c>
      <c r="B90" s="8">
        <v>11253.59</v>
      </c>
      <c r="C90" s="10">
        <f t="shared" si="17"/>
        <v>-2.9288035241561095</v>
      </c>
      <c r="D90" s="8">
        <f t="shared" si="18"/>
        <v>-2.9288035241561095</v>
      </c>
      <c r="E90">
        <v>201401</v>
      </c>
      <c r="F90" s="8">
        <v>-0.50999999999999979</v>
      </c>
      <c r="G90" s="8">
        <v>0</v>
      </c>
      <c r="H90" s="6">
        <v>41654</v>
      </c>
      <c r="I90" s="8">
        <v>94.62</v>
      </c>
      <c r="J90" s="10">
        <f t="shared" si="19"/>
        <v>0.80971659919029104</v>
      </c>
      <c r="K90" s="8">
        <f t="shared" si="20"/>
        <v>0.80971659919029104</v>
      </c>
      <c r="L90" s="8"/>
      <c r="M90" s="15">
        <f t="shared" si="14"/>
        <v>-2.9288035241561095</v>
      </c>
      <c r="N90" s="15">
        <f t="shared" si="15"/>
        <v>-0.50999999999999979</v>
      </c>
      <c r="O90" s="15">
        <f t="shared" si="16"/>
        <v>0.80971659919029104</v>
      </c>
    </row>
    <row r="91" spans="1:15" x14ac:dyDescent="0.25">
      <c r="A91" s="27">
        <v>41729</v>
      </c>
      <c r="B91" s="8">
        <v>12313.5</v>
      </c>
      <c r="C91" s="10">
        <f t="shared" si="17"/>
        <v>9.4184167008039221</v>
      </c>
      <c r="D91" s="8">
        <f t="shared" si="18"/>
        <v>9.4184167008039221</v>
      </c>
      <c r="E91">
        <v>201403</v>
      </c>
      <c r="F91" s="8">
        <v>5.08</v>
      </c>
      <c r="G91" s="8">
        <v>0</v>
      </c>
      <c r="H91" s="6">
        <v>41713</v>
      </c>
      <c r="I91" s="8">
        <v>100.8</v>
      </c>
      <c r="J91" s="10">
        <f t="shared" si="19"/>
        <v>6.5313887127457226</v>
      </c>
      <c r="K91" s="8">
        <f t="shared" si="20"/>
        <v>6.5313887127457226</v>
      </c>
      <c r="L91" s="8"/>
      <c r="M91" s="15">
        <f t="shared" si="14"/>
        <v>9.4184167008039221</v>
      </c>
      <c r="N91" s="15">
        <f t="shared" si="15"/>
        <v>5.08</v>
      </c>
      <c r="O91" s="15">
        <f t="shared" si="16"/>
        <v>6.5313887127457226</v>
      </c>
    </row>
    <row r="92" spans="1:15" x14ac:dyDescent="0.25">
      <c r="A92" s="27">
        <v>41789</v>
      </c>
      <c r="B92" s="8">
        <v>13224.56</v>
      </c>
      <c r="C92" s="10">
        <f t="shared" si="17"/>
        <v>7.3988711576724597</v>
      </c>
      <c r="D92" s="8">
        <f t="shared" si="18"/>
        <v>7.3988711576724597</v>
      </c>
      <c r="E92">
        <v>201405</v>
      </c>
      <c r="F92" s="8">
        <v>1.87</v>
      </c>
      <c r="G92" s="8">
        <v>0</v>
      </c>
      <c r="H92" s="6">
        <v>41774</v>
      </c>
      <c r="I92" s="8">
        <v>102.18</v>
      </c>
      <c r="J92" s="10">
        <f t="shared" si="19"/>
        <v>1.3690476190476364</v>
      </c>
      <c r="K92" s="8">
        <f t="shared" si="20"/>
        <v>1.3690476190476364</v>
      </c>
      <c r="L92" s="8"/>
      <c r="M92" s="15">
        <f t="shared" si="14"/>
        <v>7.3988711576724597</v>
      </c>
      <c r="N92" s="15">
        <f t="shared" si="15"/>
        <v>1.87</v>
      </c>
      <c r="O92" s="15">
        <f t="shared" si="16"/>
        <v>1.3690476190476364</v>
      </c>
    </row>
    <row r="93" spans="1:15" x14ac:dyDescent="0.25">
      <c r="A93" s="27">
        <v>41851</v>
      </c>
      <c r="B93" s="8">
        <v>12934.78</v>
      </c>
      <c r="C93" s="10">
        <f t="shared" si="17"/>
        <v>-2.1912260218865387</v>
      </c>
      <c r="D93" s="8">
        <f t="shared" si="18"/>
        <v>-2.1912260218865387</v>
      </c>
      <c r="E93">
        <v>201407</v>
      </c>
      <c r="F93" s="8">
        <v>0.56999999999999984</v>
      </c>
      <c r="G93" s="8">
        <v>0</v>
      </c>
      <c r="H93" s="6">
        <v>41835</v>
      </c>
      <c r="I93" s="8">
        <v>103.59</v>
      </c>
      <c r="J93" s="10">
        <f t="shared" si="19"/>
        <v>1.3799177921315353</v>
      </c>
      <c r="K93" s="8">
        <f t="shared" si="20"/>
        <v>1.3799177921315353</v>
      </c>
      <c r="L93" s="8"/>
      <c r="M93" s="15">
        <f t="shared" si="14"/>
        <v>-2.1912260218865387</v>
      </c>
      <c r="N93" s="15">
        <f t="shared" si="15"/>
        <v>0.56999999999999984</v>
      </c>
      <c r="O93" s="15">
        <f t="shared" si="16"/>
        <v>1.3799177921315353</v>
      </c>
    </row>
    <row r="94" spans="1:15" x14ac:dyDescent="0.25">
      <c r="A94" s="27">
        <v>41912</v>
      </c>
      <c r="B94" s="8">
        <v>11866.36</v>
      </c>
      <c r="C94" s="10">
        <f t="shared" si="17"/>
        <v>-8.2600554474061454</v>
      </c>
      <c r="D94" s="8">
        <f t="shared" si="18"/>
        <v>-8.2600554474061454</v>
      </c>
      <c r="E94">
        <v>201409</v>
      </c>
      <c r="F94" s="8">
        <v>2.2700000000000005</v>
      </c>
      <c r="G94" s="8">
        <v>0</v>
      </c>
      <c r="H94" s="6">
        <v>41897</v>
      </c>
      <c r="I94" s="8">
        <v>93.21</v>
      </c>
      <c r="J94" s="10">
        <f t="shared" si="19"/>
        <v>-10.020272227048954</v>
      </c>
      <c r="K94" s="8">
        <f t="shared" si="20"/>
        <v>-10.020272227048954</v>
      </c>
      <c r="L94" s="8"/>
      <c r="M94" s="15">
        <f t="shared" si="14"/>
        <v>-8.2600554474061454</v>
      </c>
      <c r="N94" s="15">
        <f t="shared" si="15"/>
        <v>2.2700000000000005</v>
      </c>
      <c r="O94" s="15">
        <f t="shared" si="16"/>
        <v>-10.020272227048954</v>
      </c>
    </row>
    <row r="95" spans="1:15" x14ac:dyDescent="0.25">
      <c r="A95" s="27">
        <v>41971</v>
      </c>
      <c r="B95" s="8">
        <v>8788.1440000000002</v>
      </c>
      <c r="C95" s="10">
        <f t="shared" si="17"/>
        <v>-25.940692849365774</v>
      </c>
      <c r="D95" s="8">
        <f t="shared" si="18"/>
        <v>-25.940692849365774</v>
      </c>
      <c r="E95">
        <v>201411</v>
      </c>
      <c r="F95" s="8">
        <v>5.07</v>
      </c>
      <c r="G95" s="8">
        <v>0</v>
      </c>
      <c r="H95" s="6">
        <v>41958</v>
      </c>
      <c r="I95" s="8">
        <v>75.790000000000006</v>
      </c>
      <c r="J95" s="10">
        <f t="shared" si="19"/>
        <v>-18.688981868898182</v>
      </c>
      <c r="K95" s="8">
        <f t="shared" si="20"/>
        <v>-18.688981868898182</v>
      </c>
      <c r="L95" s="8"/>
      <c r="M95" s="15">
        <f t="shared" si="14"/>
        <v>-25.940692849365774</v>
      </c>
      <c r="N95" s="15">
        <f t="shared" si="15"/>
        <v>5.07</v>
      </c>
      <c r="O95" s="15">
        <f t="shared" si="16"/>
        <v>-18.688981868898182</v>
      </c>
    </row>
    <row r="96" spans="1:15" x14ac:dyDescent="0.25">
      <c r="A96" s="27">
        <v>42034</v>
      </c>
      <c r="B96" s="8">
        <v>7984.3559999999998</v>
      </c>
      <c r="C96" s="10">
        <f t="shared" si="17"/>
        <v>-9.1462770751139288</v>
      </c>
      <c r="D96" s="8">
        <f t="shared" si="18"/>
        <v>-9.1462770751139288</v>
      </c>
      <c r="E96">
        <v>201501</v>
      </c>
      <c r="F96" s="8">
        <v>-3.17</v>
      </c>
      <c r="G96" s="8">
        <v>0</v>
      </c>
      <c r="H96" s="6">
        <v>42019</v>
      </c>
      <c r="I96" s="8">
        <v>47.22</v>
      </c>
      <c r="J96" s="10">
        <f t="shared" si="19"/>
        <v>-37.696265998152803</v>
      </c>
      <c r="K96" s="8">
        <f t="shared" si="20"/>
        <v>-37.696265998152803</v>
      </c>
      <c r="L96" s="8"/>
      <c r="M96" s="15">
        <f t="shared" si="14"/>
        <v>-9.1462770751139288</v>
      </c>
      <c r="N96" s="15">
        <f t="shared" si="15"/>
        <v>-3.17</v>
      </c>
      <c r="O96" s="15">
        <f t="shared" si="16"/>
        <v>-37.696265998152803</v>
      </c>
    </row>
    <row r="97" spans="1:15" x14ac:dyDescent="0.25">
      <c r="A97" s="27">
        <v>42094</v>
      </c>
      <c r="B97" s="8">
        <v>8555.5040000000008</v>
      </c>
      <c r="C97" s="10">
        <f t="shared" si="17"/>
        <v>7.1533383531495964</v>
      </c>
      <c r="D97" s="8">
        <f t="shared" si="18"/>
        <v>7.1533383531495964</v>
      </c>
      <c r="E97">
        <v>201503</v>
      </c>
      <c r="F97" s="8">
        <v>5.01</v>
      </c>
      <c r="G97" s="8">
        <v>0</v>
      </c>
      <c r="H97" s="6">
        <v>42078</v>
      </c>
      <c r="I97" s="8">
        <v>47.82</v>
      </c>
      <c r="J97" s="10">
        <f t="shared" si="19"/>
        <v>1.270648030495547</v>
      </c>
      <c r="K97" s="8">
        <f t="shared" si="20"/>
        <v>1.270648030495547</v>
      </c>
      <c r="L97" s="8"/>
      <c r="M97" s="15">
        <f t="shared" si="14"/>
        <v>7.1533383531495964</v>
      </c>
      <c r="N97" s="15">
        <f t="shared" si="15"/>
        <v>5.01</v>
      </c>
      <c r="O97" s="15">
        <f t="shared" si="16"/>
        <v>1.270648030495547</v>
      </c>
    </row>
    <row r="98" spans="1:15" x14ac:dyDescent="0.25">
      <c r="A98" s="27">
        <v>42153</v>
      </c>
      <c r="B98" s="8">
        <v>8578.1839999999993</v>
      </c>
      <c r="C98" s="10">
        <f t="shared" si="17"/>
        <v>0.26509250653143912</v>
      </c>
      <c r="D98" s="8">
        <f t="shared" si="18"/>
        <v>0.26509250653143912</v>
      </c>
      <c r="E98">
        <v>201505</v>
      </c>
      <c r="F98" s="8">
        <v>1.9500000000000002</v>
      </c>
      <c r="G98" s="8">
        <v>0</v>
      </c>
      <c r="H98" s="6">
        <v>42139</v>
      </c>
      <c r="I98" s="8">
        <v>59.27</v>
      </c>
      <c r="J98" s="10">
        <f t="shared" si="19"/>
        <v>23.943956503555007</v>
      </c>
      <c r="K98" s="8">
        <f t="shared" si="20"/>
        <v>23.943956503555007</v>
      </c>
      <c r="L98" s="8"/>
      <c r="M98" s="15">
        <f t="shared" si="14"/>
        <v>0.26509250653143912</v>
      </c>
      <c r="N98" s="15">
        <f t="shared" si="15"/>
        <v>1.9500000000000002</v>
      </c>
      <c r="O98" s="15">
        <f t="shared" si="16"/>
        <v>23.943956503555007</v>
      </c>
    </row>
    <row r="99" spans="1:15" x14ac:dyDescent="0.25">
      <c r="A99" s="27">
        <v>42216</v>
      </c>
      <c r="B99" s="8">
        <v>6664.6970000000001</v>
      </c>
      <c r="C99" s="10">
        <f t="shared" si="17"/>
        <v>-22.306434555379084</v>
      </c>
      <c r="D99" s="8">
        <f t="shared" si="18"/>
        <v>-22.306434555379084</v>
      </c>
      <c r="E99">
        <v>201507</v>
      </c>
      <c r="F99" s="8">
        <v>1.0000000000000009E-2</v>
      </c>
      <c r="G99" s="8">
        <v>0</v>
      </c>
      <c r="H99" s="6">
        <v>42200</v>
      </c>
      <c r="I99" s="8">
        <v>50.9</v>
      </c>
      <c r="J99" s="10">
        <f t="shared" si="19"/>
        <v>-14.121815420954963</v>
      </c>
      <c r="K99" s="8">
        <f t="shared" si="20"/>
        <v>-14.121815420954963</v>
      </c>
      <c r="L99" s="8"/>
      <c r="M99" s="15">
        <f t="shared" si="14"/>
        <v>-22.306434555379084</v>
      </c>
      <c r="N99" s="15">
        <f t="shared" si="15"/>
        <v>1.0000000000000009E-2</v>
      </c>
      <c r="O99" s="15">
        <f t="shared" si="16"/>
        <v>-14.121815420954963</v>
      </c>
    </row>
    <row r="100" spans="1:15" x14ac:dyDescent="0.25">
      <c r="A100" s="27">
        <v>42277</v>
      </c>
      <c r="B100" s="8">
        <v>5735.4780000000001</v>
      </c>
      <c r="C100" s="10">
        <f t="shared" si="17"/>
        <v>-13.94240428334551</v>
      </c>
      <c r="D100" s="8">
        <f t="shared" si="18"/>
        <v>-13.94240428334551</v>
      </c>
      <c r="E100">
        <v>201509</v>
      </c>
      <c r="F100" s="8">
        <v>-9.120000000000001</v>
      </c>
      <c r="G100" s="8">
        <v>0</v>
      </c>
      <c r="H100" s="6">
        <v>42262</v>
      </c>
      <c r="I100" s="8">
        <v>45.48</v>
      </c>
      <c r="J100" s="10">
        <f t="shared" si="19"/>
        <v>-10.648330058939104</v>
      </c>
      <c r="K100" s="8">
        <f t="shared" si="20"/>
        <v>-10.648330058939104</v>
      </c>
      <c r="L100" s="8"/>
      <c r="M100" s="15">
        <f t="shared" si="14"/>
        <v>-13.94240428334551</v>
      </c>
      <c r="N100" s="15">
        <f t="shared" si="15"/>
        <v>-9.120000000000001</v>
      </c>
      <c r="O100" s="15">
        <f t="shared" si="16"/>
        <v>-10.648330058939104</v>
      </c>
    </row>
    <row r="101" spans="1:15" x14ac:dyDescent="0.25">
      <c r="A101" s="27">
        <v>42338</v>
      </c>
      <c r="B101" s="8">
        <v>6485.0519999999997</v>
      </c>
      <c r="C101" s="10">
        <f t="shared" si="17"/>
        <v>13.069076369920696</v>
      </c>
      <c r="D101" s="8">
        <f t="shared" si="18"/>
        <v>13.069076369920696</v>
      </c>
      <c r="E101">
        <v>201511</v>
      </c>
      <c r="F101" s="8">
        <v>8.31</v>
      </c>
      <c r="G101" s="8">
        <v>0</v>
      </c>
      <c r="H101" s="6">
        <v>42323</v>
      </c>
      <c r="I101" s="8">
        <v>42.44</v>
      </c>
      <c r="J101" s="10">
        <f t="shared" si="19"/>
        <v>-6.6842568161829323</v>
      </c>
      <c r="K101" s="8">
        <f t="shared" si="20"/>
        <v>-6.6842568161829323</v>
      </c>
      <c r="L101" s="8"/>
      <c r="M101" s="15">
        <f t="shared" ref="M101:M125" si="21">+D101</f>
        <v>13.069076369920696</v>
      </c>
      <c r="N101" s="15">
        <f t="shared" ref="N101:N125" si="22">+F101</f>
        <v>8.31</v>
      </c>
      <c r="O101" s="15">
        <f t="shared" ref="O101:O125" si="23">+K101</f>
        <v>-6.6842568161829323</v>
      </c>
    </row>
    <row r="102" spans="1:15" x14ac:dyDescent="0.25">
      <c r="A102" s="27">
        <v>42398</v>
      </c>
      <c r="B102" s="8">
        <v>4993.6440000000002</v>
      </c>
      <c r="C102" s="10">
        <f t="shared" si="17"/>
        <v>-22.997625924973299</v>
      </c>
      <c r="D102" s="8">
        <f t="shared" si="18"/>
        <v>-23.007625924973301</v>
      </c>
      <c r="E102">
        <v>201601</v>
      </c>
      <c r="F102" s="8">
        <v>-7.9399999999999995</v>
      </c>
      <c r="G102" s="8">
        <v>0.01</v>
      </c>
      <c r="H102" s="6">
        <v>42384</v>
      </c>
      <c r="I102" s="8">
        <v>31.68</v>
      </c>
      <c r="J102" s="10">
        <f t="shared" si="19"/>
        <v>-25.353440150801131</v>
      </c>
      <c r="K102" s="8">
        <f t="shared" si="20"/>
        <v>-25.363440150801132</v>
      </c>
      <c r="L102" s="8"/>
      <c r="M102" s="15">
        <f t="shared" si="21"/>
        <v>-23.007625924973301</v>
      </c>
      <c r="N102" s="15">
        <f t="shared" si="22"/>
        <v>-7.9399999999999995</v>
      </c>
      <c r="O102" s="15">
        <f t="shared" si="23"/>
        <v>-25.363440150801132</v>
      </c>
    </row>
    <row r="103" spans="1:15" x14ac:dyDescent="0.25">
      <c r="A103" s="27">
        <v>42460</v>
      </c>
      <c r="B103" s="8">
        <v>5336.0259999999998</v>
      </c>
      <c r="C103" s="10">
        <f t="shared" ref="C103:C125" si="24">((+B103/B102)-1)*100</f>
        <v>6.8563557994923086</v>
      </c>
      <c r="D103" s="8">
        <f t="shared" ref="D103:D125" si="25">+C103-G103</f>
        <v>6.836355799492309</v>
      </c>
      <c r="E103">
        <v>201603</v>
      </c>
      <c r="F103" s="8">
        <v>6.89</v>
      </c>
      <c r="G103" s="8">
        <v>0.02</v>
      </c>
      <c r="H103" s="6">
        <v>42444</v>
      </c>
      <c r="I103" s="8">
        <v>37.549999999999997</v>
      </c>
      <c r="J103" s="10">
        <f t="shared" ref="J103:J125" si="26">((+I103/I102)-1)*100</f>
        <v>18.529040404040398</v>
      </c>
      <c r="K103" s="8">
        <f t="shared" ref="K103:K125" si="27">+J103-G103</f>
        <v>18.509040404040398</v>
      </c>
      <c r="L103" s="8"/>
      <c r="M103" s="15">
        <f t="shared" si="21"/>
        <v>6.836355799492309</v>
      </c>
      <c r="N103" s="15">
        <f t="shared" si="22"/>
        <v>6.89</v>
      </c>
      <c r="O103" s="15">
        <f t="shared" si="23"/>
        <v>18.509040404040398</v>
      </c>
    </row>
    <row r="104" spans="1:15" x14ac:dyDescent="0.25">
      <c r="A104" s="27">
        <v>42521</v>
      </c>
      <c r="B104" s="8">
        <v>6243.1980000000003</v>
      </c>
      <c r="C104" s="10">
        <f t="shared" si="24"/>
        <v>17.000891674815687</v>
      </c>
      <c r="D104" s="8">
        <f t="shared" si="25"/>
        <v>16.990891674815686</v>
      </c>
      <c r="E104">
        <v>201605</v>
      </c>
      <c r="F104" s="8">
        <v>2.7</v>
      </c>
      <c r="G104" s="8">
        <v>0.01</v>
      </c>
      <c r="H104" s="6">
        <v>42505</v>
      </c>
      <c r="I104" s="8">
        <v>46.71</v>
      </c>
      <c r="J104" s="10">
        <f t="shared" si="26"/>
        <v>24.394141145139827</v>
      </c>
      <c r="K104" s="8">
        <f t="shared" si="27"/>
        <v>24.384141145139825</v>
      </c>
      <c r="L104" s="8"/>
      <c r="M104" s="15">
        <f t="shared" si="21"/>
        <v>16.990891674815686</v>
      </c>
      <c r="N104" s="15">
        <f t="shared" si="22"/>
        <v>2.7</v>
      </c>
      <c r="O104" s="15">
        <f t="shared" si="23"/>
        <v>24.384141145139825</v>
      </c>
    </row>
    <row r="105" spans="1:15" x14ac:dyDescent="0.25">
      <c r="A105" s="27">
        <v>42580</v>
      </c>
      <c r="B105" s="8">
        <v>6037.3770000000004</v>
      </c>
      <c r="C105" s="10">
        <f t="shared" si="24"/>
        <v>-3.2967238905445506</v>
      </c>
      <c r="D105" s="8">
        <f t="shared" si="25"/>
        <v>-3.3167238905445506</v>
      </c>
      <c r="E105">
        <v>201607</v>
      </c>
      <c r="F105" s="8">
        <v>3.9000000000000004</v>
      </c>
      <c r="G105" s="8">
        <v>0.02</v>
      </c>
      <c r="H105" s="6">
        <v>42566</v>
      </c>
      <c r="I105" s="8">
        <v>44.65</v>
      </c>
      <c r="J105" s="10">
        <f t="shared" si="26"/>
        <v>-4.4101905373581722</v>
      </c>
      <c r="K105" s="8">
        <f t="shared" si="27"/>
        <v>-4.4301905373581718</v>
      </c>
      <c r="L105" s="8"/>
      <c r="M105" s="15">
        <f t="shared" si="21"/>
        <v>-3.3167238905445506</v>
      </c>
      <c r="N105" s="15">
        <f t="shared" si="22"/>
        <v>3.9000000000000004</v>
      </c>
      <c r="O105" s="15">
        <f t="shared" si="23"/>
        <v>-4.4301905373581718</v>
      </c>
    </row>
    <row r="106" spans="1:15" x14ac:dyDescent="0.25">
      <c r="A106" s="27">
        <v>42643</v>
      </c>
      <c r="B106" s="8">
        <v>6798.6880000000001</v>
      </c>
      <c r="C106" s="10">
        <f t="shared" si="24"/>
        <v>12.609962902763883</v>
      </c>
      <c r="D106" s="8">
        <f t="shared" si="25"/>
        <v>12.589962902763883</v>
      </c>
      <c r="E106">
        <v>201609</v>
      </c>
      <c r="F106" s="8">
        <v>0.75</v>
      </c>
      <c r="G106" s="8">
        <v>0.02</v>
      </c>
      <c r="H106" s="6">
        <v>42628</v>
      </c>
      <c r="I106" s="8">
        <v>45.18</v>
      </c>
      <c r="J106" s="10">
        <f t="shared" si="26"/>
        <v>1.1870100783874626</v>
      </c>
      <c r="K106" s="8">
        <f t="shared" si="27"/>
        <v>1.1670100783874626</v>
      </c>
      <c r="L106" s="8"/>
      <c r="M106" s="15">
        <f t="shared" si="21"/>
        <v>12.589962902763883</v>
      </c>
      <c r="N106" s="15">
        <f t="shared" si="22"/>
        <v>0.75</v>
      </c>
      <c r="O106" s="15">
        <f t="shared" si="23"/>
        <v>1.1670100783874626</v>
      </c>
    </row>
    <row r="107" spans="1:15" x14ac:dyDescent="0.25">
      <c r="A107" s="27">
        <v>42704</v>
      </c>
      <c r="B107" s="8">
        <v>7410.7659999999996</v>
      </c>
      <c r="C107" s="10">
        <f t="shared" si="24"/>
        <v>9.0028840858706882</v>
      </c>
      <c r="D107" s="8">
        <f t="shared" si="25"/>
        <v>8.9928840858706884</v>
      </c>
      <c r="E107">
        <v>201611</v>
      </c>
      <c r="F107" s="8">
        <v>2.8400000000000003</v>
      </c>
      <c r="G107" s="8">
        <v>0.01</v>
      </c>
      <c r="H107" s="6">
        <v>42689</v>
      </c>
      <c r="I107" s="8">
        <v>45.66</v>
      </c>
      <c r="J107" s="10">
        <f t="shared" si="26"/>
        <v>1.0624169986719778</v>
      </c>
      <c r="K107" s="8">
        <f t="shared" si="27"/>
        <v>1.0524169986719778</v>
      </c>
      <c r="L107" s="8"/>
      <c r="M107" s="15">
        <f t="shared" si="21"/>
        <v>8.9928840858706884</v>
      </c>
      <c r="N107" s="15">
        <f t="shared" si="22"/>
        <v>2.8400000000000003</v>
      </c>
      <c r="O107" s="15">
        <f t="shared" si="23"/>
        <v>1.0524169986719778</v>
      </c>
    </row>
    <row r="108" spans="1:15" x14ac:dyDescent="0.25">
      <c r="A108" s="27">
        <v>42766</v>
      </c>
      <c r="B108" s="8">
        <v>7105.2920000000004</v>
      </c>
      <c r="C108" s="10">
        <f t="shared" si="24"/>
        <v>-4.1220300303639217</v>
      </c>
      <c r="D108" s="8">
        <f t="shared" si="25"/>
        <v>-4.1620300303639217</v>
      </c>
      <c r="E108">
        <v>201701</v>
      </c>
      <c r="F108" s="8">
        <v>3.76</v>
      </c>
      <c r="G108" s="8">
        <v>0.04</v>
      </c>
      <c r="H108" s="6">
        <v>42750</v>
      </c>
      <c r="I108" s="8">
        <v>52.5</v>
      </c>
      <c r="J108" s="10">
        <f t="shared" si="26"/>
        <v>14.980289093298293</v>
      </c>
      <c r="K108" s="8">
        <f t="shared" si="27"/>
        <v>14.940289093298293</v>
      </c>
      <c r="L108" s="8"/>
      <c r="M108" s="15">
        <f t="shared" si="21"/>
        <v>-4.1620300303639217</v>
      </c>
      <c r="N108" s="15">
        <f t="shared" si="22"/>
        <v>3.76</v>
      </c>
      <c r="O108" s="15">
        <f t="shared" si="23"/>
        <v>14.940289093298293</v>
      </c>
    </row>
    <row r="109" spans="1:15" x14ac:dyDescent="0.25">
      <c r="A109" s="27">
        <v>42825</v>
      </c>
      <c r="B109" s="8">
        <v>6656.4639999999999</v>
      </c>
      <c r="C109" s="10">
        <f t="shared" si="24"/>
        <v>-6.3168128769373606</v>
      </c>
      <c r="D109" s="8">
        <f t="shared" si="25"/>
        <v>-6.3468128769373608</v>
      </c>
      <c r="E109">
        <v>201703</v>
      </c>
      <c r="F109" s="8">
        <v>3.7399999999999998</v>
      </c>
      <c r="G109" s="8">
        <v>0.03</v>
      </c>
      <c r="H109" s="6">
        <v>42809</v>
      </c>
      <c r="I109" s="8">
        <v>49.33</v>
      </c>
      <c r="J109" s="10">
        <f t="shared" si="26"/>
        <v>-6.0380952380952424</v>
      </c>
      <c r="K109" s="8">
        <f t="shared" si="27"/>
        <v>-6.0680952380952426</v>
      </c>
      <c r="L109" s="8"/>
      <c r="M109" s="15">
        <f t="shared" si="21"/>
        <v>-6.3468128769373608</v>
      </c>
      <c r="N109" s="15">
        <f t="shared" si="22"/>
        <v>3.7399999999999998</v>
      </c>
      <c r="O109" s="15">
        <f t="shared" si="23"/>
        <v>-6.0680952380952426</v>
      </c>
    </row>
    <row r="110" spans="1:15" x14ac:dyDescent="0.25">
      <c r="A110" s="27">
        <v>42886</v>
      </c>
      <c r="B110" s="8">
        <v>5796.674</v>
      </c>
      <c r="C110" s="10">
        <f t="shared" si="24"/>
        <v>-12.91661759156213</v>
      </c>
      <c r="D110" s="8">
        <f t="shared" si="25"/>
        <v>-12.97661759156213</v>
      </c>
      <c r="E110">
        <v>201705</v>
      </c>
      <c r="F110" s="8">
        <v>2.1500000000000004</v>
      </c>
      <c r="G110" s="8">
        <v>0.06</v>
      </c>
      <c r="H110" s="6">
        <v>42870</v>
      </c>
      <c r="I110" s="8">
        <v>48.48</v>
      </c>
      <c r="J110" s="10">
        <f t="shared" si="26"/>
        <v>-1.7230893979322981</v>
      </c>
      <c r="K110" s="8">
        <f t="shared" si="27"/>
        <v>-1.7830893979322981</v>
      </c>
      <c r="L110" s="8"/>
      <c r="M110" s="15">
        <f t="shared" si="21"/>
        <v>-12.97661759156213</v>
      </c>
      <c r="N110" s="15">
        <f t="shared" si="22"/>
        <v>2.1500000000000004</v>
      </c>
      <c r="O110" s="15">
        <f t="shared" si="23"/>
        <v>-1.7830893979322981</v>
      </c>
    </row>
    <row r="111" spans="1:15" x14ac:dyDescent="0.25">
      <c r="A111" s="27">
        <v>42947</v>
      </c>
      <c r="B111" s="8">
        <v>5800.5330000000004</v>
      </c>
      <c r="C111" s="10">
        <f t="shared" si="24"/>
        <v>6.6572658734997958E-2</v>
      </c>
      <c r="D111" s="8">
        <f t="shared" si="25"/>
        <v>-3.4273412650020485E-3</v>
      </c>
      <c r="E111">
        <v>201707</v>
      </c>
      <c r="F111" s="8">
        <v>2.6500000000000004</v>
      </c>
      <c r="G111" s="8">
        <v>7.0000000000000007E-2</v>
      </c>
      <c r="H111" s="6">
        <v>42931</v>
      </c>
      <c r="I111" s="8">
        <v>46.63</v>
      </c>
      <c r="J111" s="10">
        <f t="shared" si="26"/>
        <v>-3.816006600660049</v>
      </c>
      <c r="K111" s="8">
        <f t="shared" si="27"/>
        <v>-3.8860066006600489</v>
      </c>
      <c r="L111" s="8"/>
      <c r="M111" s="15">
        <f t="shared" si="21"/>
        <v>-3.4273412650020485E-3</v>
      </c>
      <c r="N111" s="15">
        <f t="shared" si="22"/>
        <v>2.6500000000000004</v>
      </c>
      <c r="O111" s="15">
        <f t="shared" si="23"/>
        <v>-3.8860066006600489</v>
      </c>
    </row>
    <row r="112" spans="1:15" x14ac:dyDescent="0.25">
      <c r="A112" s="27">
        <v>43007</v>
      </c>
      <c r="B112" s="8">
        <v>6098.2179999999998</v>
      </c>
      <c r="C112" s="10">
        <f t="shared" si="24"/>
        <v>5.1320283842881231</v>
      </c>
      <c r="D112" s="8">
        <f t="shared" si="25"/>
        <v>5.0420283842881233</v>
      </c>
      <c r="E112">
        <v>201709</v>
      </c>
      <c r="F112" s="8">
        <v>2.67</v>
      </c>
      <c r="G112" s="8">
        <v>0.09</v>
      </c>
      <c r="H112" s="6">
        <v>42993</v>
      </c>
      <c r="I112" s="8">
        <v>49.82</v>
      </c>
      <c r="J112" s="10">
        <f t="shared" si="26"/>
        <v>6.8410894274072431</v>
      </c>
      <c r="K112" s="8">
        <f t="shared" si="27"/>
        <v>6.7510894274072433</v>
      </c>
      <c r="L112" s="8"/>
      <c r="M112" s="15">
        <f t="shared" si="21"/>
        <v>5.0420283842881233</v>
      </c>
      <c r="N112" s="15">
        <f t="shared" si="22"/>
        <v>2.67</v>
      </c>
      <c r="O112" s="15">
        <f t="shared" si="23"/>
        <v>6.7510894274072433</v>
      </c>
    </row>
    <row r="113" spans="1:15" x14ac:dyDescent="0.25">
      <c r="A113" s="27">
        <v>43069</v>
      </c>
      <c r="B113" s="8">
        <v>6390.116</v>
      </c>
      <c r="C113" s="10">
        <f t="shared" si="24"/>
        <v>4.7866114330448628</v>
      </c>
      <c r="D113" s="8">
        <f t="shared" si="25"/>
        <v>4.7066114330448627</v>
      </c>
      <c r="E113">
        <v>201711</v>
      </c>
      <c r="F113" s="8">
        <v>5.37</v>
      </c>
      <c r="G113" s="8">
        <v>0.08</v>
      </c>
      <c r="H113" s="6">
        <v>43054</v>
      </c>
      <c r="I113" s="8">
        <v>56.64</v>
      </c>
      <c r="J113" s="10">
        <f t="shared" si="26"/>
        <v>13.689281413087118</v>
      </c>
      <c r="K113" s="8">
        <f t="shared" si="27"/>
        <v>13.609281413087118</v>
      </c>
      <c r="L113" s="8"/>
      <c r="M113" s="15">
        <f t="shared" si="21"/>
        <v>4.7066114330448627</v>
      </c>
      <c r="N113" s="15">
        <f t="shared" si="22"/>
        <v>5.37</v>
      </c>
      <c r="O113" s="15">
        <f t="shared" si="23"/>
        <v>13.609281413087118</v>
      </c>
    </row>
    <row r="114" spans="1:15" x14ac:dyDescent="0.25">
      <c r="A114" s="27">
        <v>43131</v>
      </c>
      <c r="B114" s="8">
        <v>6614.3379999999997</v>
      </c>
      <c r="C114" s="10">
        <f t="shared" si="24"/>
        <v>3.5088877885784742</v>
      </c>
      <c r="D114" s="8">
        <f t="shared" si="25"/>
        <v>3.3988877885784743</v>
      </c>
      <c r="E114">
        <v>201801</v>
      </c>
      <c r="F114" s="8">
        <v>6.6400000000000006</v>
      </c>
      <c r="G114" s="8">
        <v>0.11</v>
      </c>
      <c r="H114" s="6">
        <v>43115</v>
      </c>
      <c r="I114" s="8">
        <v>63.7</v>
      </c>
      <c r="J114" s="10">
        <f t="shared" si="26"/>
        <v>12.464689265536721</v>
      </c>
      <c r="K114" s="8">
        <f t="shared" si="27"/>
        <v>12.354689265536722</v>
      </c>
      <c r="L114" s="8"/>
      <c r="M114" s="15">
        <f t="shared" si="21"/>
        <v>3.3988877885784743</v>
      </c>
      <c r="N114" s="15">
        <f t="shared" si="22"/>
        <v>6.6400000000000006</v>
      </c>
      <c r="O114" s="15">
        <f t="shared" si="23"/>
        <v>12.354689265536722</v>
      </c>
    </row>
    <row r="115" spans="1:15" x14ac:dyDescent="0.25">
      <c r="A115" s="27">
        <v>43189</v>
      </c>
      <c r="B115" s="8">
        <v>6334.7420000000002</v>
      </c>
      <c r="C115" s="10">
        <f t="shared" si="24"/>
        <v>-4.2271199324860564</v>
      </c>
      <c r="D115" s="8">
        <f t="shared" si="25"/>
        <v>-4.3471199324860565</v>
      </c>
      <c r="E115">
        <v>201803</v>
      </c>
      <c r="F115" s="8">
        <v>-6</v>
      </c>
      <c r="G115" s="8">
        <v>0.12</v>
      </c>
      <c r="H115" s="6">
        <v>43174</v>
      </c>
      <c r="I115" s="8">
        <v>62.73</v>
      </c>
      <c r="J115" s="10">
        <f t="shared" si="26"/>
        <v>-1.5227629513343888</v>
      </c>
      <c r="K115" s="8">
        <f t="shared" si="27"/>
        <v>-1.6427629513343889</v>
      </c>
      <c r="L115" s="8"/>
      <c r="M115" s="15">
        <f t="shared" si="21"/>
        <v>-4.3471199324860565</v>
      </c>
      <c r="N115" s="15">
        <f t="shared" si="22"/>
        <v>-6</v>
      </c>
      <c r="O115" s="15">
        <f t="shared" si="23"/>
        <v>-1.6427629513343889</v>
      </c>
    </row>
    <row r="116" spans="1:15" x14ac:dyDescent="0.25">
      <c r="A116" s="27">
        <v>43251</v>
      </c>
      <c r="B116" s="8">
        <v>7593.7520000000004</v>
      </c>
      <c r="C116" s="10">
        <f t="shared" si="24"/>
        <v>19.874684714862887</v>
      </c>
      <c r="D116" s="8">
        <f t="shared" si="25"/>
        <v>19.734684714862887</v>
      </c>
      <c r="E116">
        <v>201805</v>
      </c>
      <c r="F116" s="8">
        <v>2.94</v>
      </c>
      <c r="G116" s="8">
        <v>0.14000000000000001</v>
      </c>
      <c r="H116" s="6">
        <v>43235</v>
      </c>
      <c r="I116" s="8">
        <v>69.98</v>
      </c>
      <c r="J116" s="10">
        <f t="shared" si="26"/>
        <v>11.557468515861636</v>
      </c>
      <c r="K116" s="8">
        <f t="shared" si="27"/>
        <v>11.417468515861636</v>
      </c>
      <c r="L116" s="8"/>
      <c r="M116" s="15">
        <f t="shared" si="21"/>
        <v>19.734684714862887</v>
      </c>
      <c r="N116" s="15">
        <f t="shared" si="22"/>
        <v>2.94</v>
      </c>
      <c r="O116" s="15">
        <f t="shared" si="23"/>
        <v>11.417468515861636</v>
      </c>
    </row>
    <row r="117" spans="1:15" x14ac:dyDescent="0.25">
      <c r="A117" s="27">
        <v>43312</v>
      </c>
      <c r="B117" s="8">
        <v>7748.8770000000004</v>
      </c>
      <c r="C117" s="10">
        <f t="shared" si="24"/>
        <v>2.0427978158886306</v>
      </c>
      <c r="D117" s="8">
        <f t="shared" si="25"/>
        <v>1.8827978158886307</v>
      </c>
      <c r="E117">
        <v>201807</v>
      </c>
      <c r="F117" s="8">
        <v>3.67</v>
      </c>
      <c r="G117" s="8">
        <v>0.16</v>
      </c>
      <c r="H117" s="6">
        <v>43296</v>
      </c>
      <c r="I117" s="8">
        <v>70.98</v>
      </c>
      <c r="J117" s="10">
        <f t="shared" si="26"/>
        <v>1.4289797084881428</v>
      </c>
      <c r="K117" s="8">
        <f t="shared" si="27"/>
        <v>1.2689797084881429</v>
      </c>
      <c r="L117" s="8"/>
      <c r="M117" s="15">
        <f t="shared" si="21"/>
        <v>1.8827978158886307</v>
      </c>
      <c r="N117" s="15">
        <f t="shared" si="22"/>
        <v>3.67</v>
      </c>
      <c r="O117" s="15">
        <f t="shared" si="23"/>
        <v>1.2689797084881429</v>
      </c>
    </row>
    <row r="118" spans="1:15" x14ac:dyDescent="0.25">
      <c r="A118" s="27">
        <v>43371</v>
      </c>
      <c r="B118" s="8">
        <v>7819.6779999999999</v>
      </c>
      <c r="C118" s="10">
        <f t="shared" si="24"/>
        <v>0.91369368748528412</v>
      </c>
      <c r="D118" s="8">
        <f t="shared" si="25"/>
        <v>0.7636936874852841</v>
      </c>
      <c r="E118">
        <v>201809</v>
      </c>
      <c r="F118" s="8">
        <v>3.5</v>
      </c>
      <c r="G118" s="8">
        <v>0.15</v>
      </c>
      <c r="H118" s="6">
        <v>43358</v>
      </c>
      <c r="I118" s="8">
        <v>70.23</v>
      </c>
      <c r="J118" s="10">
        <f t="shared" si="26"/>
        <v>-1.0566356720202896</v>
      </c>
      <c r="K118" s="8">
        <f t="shared" si="27"/>
        <v>-1.2066356720202895</v>
      </c>
      <c r="L118" s="8"/>
      <c r="M118" s="15">
        <f t="shared" si="21"/>
        <v>0.7636936874852841</v>
      </c>
      <c r="N118" s="15">
        <f t="shared" si="22"/>
        <v>3.5</v>
      </c>
      <c r="O118" s="15">
        <f t="shared" si="23"/>
        <v>-1.2066356720202895</v>
      </c>
    </row>
    <row r="119" spans="1:15" x14ac:dyDescent="0.25">
      <c r="A119" s="27">
        <v>43434</v>
      </c>
      <c r="B119" s="8">
        <v>5921.1976999999997</v>
      </c>
      <c r="C119" s="10">
        <f t="shared" si="24"/>
        <v>-24.27824138027167</v>
      </c>
      <c r="D119" s="8">
        <f t="shared" si="25"/>
        <v>-24.458241380271669</v>
      </c>
      <c r="E119">
        <v>201811</v>
      </c>
      <c r="F119" s="8">
        <v>-5.99</v>
      </c>
      <c r="G119" s="8">
        <v>0.18</v>
      </c>
      <c r="H119" s="6">
        <v>43419</v>
      </c>
      <c r="I119" s="8">
        <v>56.96</v>
      </c>
      <c r="J119" s="10">
        <f t="shared" si="26"/>
        <v>-18.89505909155632</v>
      </c>
      <c r="K119" s="8">
        <f t="shared" si="27"/>
        <v>-19.075059091556319</v>
      </c>
      <c r="L119" s="8"/>
      <c r="M119" s="15">
        <f t="shared" si="21"/>
        <v>-24.458241380271669</v>
      </c>
      <c r="N119" s="15">
        <f t="shared" si="22"/>
        <v>-5.99</v>
      </c>
      <c r="O119" s="15">
        <f t="shared" si="23"/>
        <v>-19.075059091556319</v>
      </c>
    </row>
    <row r="120" spans="1:15" x14ac:dyDescent="0.25">
      <c r="A120" s="27">
        <v>43496</v>
      </c>
      <c r="B120" s="8">
        <v>5535.2280000000001</v>
      </c>
      <c r="C120" s="10">
        <f t="shared" si="24"/>
        <v>-6.5184396731087002</v>
      </c>
      <c r="D120" s="8">
        <f t="shared" si="25"/>
        <v>-6.7284396731087002</v>
      </c>
      <c r="E120">
        <v>201901</v>
      </c>
      <c r="F120">
        <v>-1.1400000000000006</v>
      </c>
      <c r="G120">
        <v>0.21</v>
      </c>
      <c r="H120" s="6">
        <v>43480</v>
      </c>
      <c r="I120" s="8">
        <v>51.38</v>
      </c>
      <c r="J120" s="10">
        <f t="shared" si="26"/>
        <v>-9.7963483146067389</v>
      </c>
      <c r="K120" s="8">
        <f t="shared" si="27"/>
        <v>-10.00634831460674</v>
      </c>
      <c r="L120" s="8"/>
      <c r="M120" s="15">
        <f t="shared" si="21"/>
        <v>-6.7284396731087002</v>
      </c>
      <c r="N120" s="15">
        <f t="shared" si="22"/>
        <v>-1.1400000000000006</v>
      </c>
      <c r="O120" s="15">
        <f t="shared" si="23"/>
        <v>-10.00634831460674</v>
      </c>
    </row>
    <row r="121" spans="1:15" x14ac:dyDescent="0.25">
      <c r="A121" s="27">
        <v>43553</v>
      </c>
      <c r="B121" s="8">
        <v>5583.7839999999997</v>
      </c>
      <c r="C121" s="10">
        <f t="shared" si="24"/>
        <v>0.87721770449202818</v>
      </c>
      <c r="D121" s="8">
        <f t="shared" si="25"/>
        <v>0.68721770449202824</v>
      </c>
      <c r="E121">
        <v>201903</v>
      </c>
      <c r="F121">
        <v>4.5</v>
      </c>
      <c r="G121">
        <v>0.19</v>
      </c>
      <c r="H121" s="6">
        <v>43539</v>
      </c>
      <c r="I121" s="8">
        <v>58.15</v>
      </c>
      <c r="J121" s="10">
        <f t="shared" si="26"/>
        <v>13.176333203581159</v>
      </c>
      <c r="K121" s="8">
        <f t="shared" si="27"/>
        <v>12.986333203581159</v>
      </c>
      <c r="L121" s="8"/>
      <c r="M121" s="15">
        <f t="shared" si="21"/>
        <v>0.68721770449202824</v>
      </c>
      <c r="N121" s="15">
        <f t="shared" si="22"/>
        <v>4.5</v>
      </c>
      <c r="O121" s="15">
        <f t="shared" si="23"/>
        <v>12.986333203581159</v>
      </c>
    </row>
    <row r="122" spans="1:15" x14ac:dyDescent="0.25">
      <c r="A122" s="27">
        <v>43616</v>
      </c>
      <c r="B122" s="8">
        <v>4656.63</v>
      </c>
      <c r="C122" s="10">
        <f t="shared" si="24"/>
        <v>-16.604403035647508</v>
      </c>
      <c r="D122" s="8">
        <f t="shared" si="25"/>
        <v>-16.814403035647508</v>
      </c>
      <c r="E122">
        <v>201905</v>
      </c>
      <c r="F122">
        <v>-2.9800000000000004</v>
      </c>
      <c r="G122">
        <v>0.21</v>
      </c>
      <c r="H122" s="6">
        <v>43600</v>
      </c>
      <c r="I122" s="8">
        <v>60.83</v>
      </c>
      <c r="J122" s="10">
        <f t="shared" si="26"/>
        <v>4.6087704213241709</v>
      </c>
      <c r="K122" s="8">
        <f t="shared" si="27"/>
        <v>4.398770421324171</v>
      </c>
      <c r="L122" s="8"/>
      <c r="M122" s="15">
        <f t="shared" si="21"/>
        <v>-16.814403035647508</v>
      </c>
      <c r="N122" s="15">
        <f t="shared" si="22"/>
        <v>-2.9800000000000004</v>
      </c>
      <c r="O122" s="15">
        <f t="shared" si="23"/>
        <v>4.398770421324171</v>
      </c>
    </row>
    <row r="123" spans="1:15" x14ac:dyDescent="0.25">
      <c r="A123" s="27">
        <v>43677</v>
      </c>
      <c r="B123" s="8">
        <v>4572.3900000000003</v>
      </c>
      <c r="C123" s="10">
        <f t="shared" si="24"/>
        <v>-1.8090335714883943</v>
      </c>
      <c r="D123" s="8">
        <f t="shared" si="25"/>
        <v>-1.9990335714883942</v>
      </c>
      <c r="E123">
        <v>201907</v>
      </c>
      <c r="F123">
        <v>8.1199999999999992</v>
      </c>
      <c r="G123">
        <v>0.19</v>
      </c>
      <c r="H123" s="6">
        <v>43661</v>
      </c>
      <c r="I123" s="8">
        <v>57.35</v>
      </c>
      <c r="J123" s="10">
        <f t="shared" si="26"/>
        <v>-5.7208614170639382</v>
      </c>
      <c r="K123" s="8">
        <f t="shared" si="27"/>
        <v>-5.9108614170639386</v>
      </c>
      <c r="L123" s="8"/>
      <c r="M123" s="15">
        <f t="shared" si="21"/>
        <v>-1.9990335714883942</v>
      </c>
      <c r="N123" s="15">
        <f t="shared" si="22"/>
        <v>8.1199999999999992</v>
      </c>
      <c r="O123" s="15">
        <f t="shared" si="23"/>
        <v>-5.9108614170639386</v>
      </c>
    </row>
    <row r="124" spans="1:15" x14ac:dyDescent="0.25">
      <c r="A124" s="27">
        <v>43738</v>
      </c>
      <c r="B124" s="8">
        <v>4089.45</v>
      </c>
      <c r="C124" s="10">
        <f t="shared" si="24"/>
        <v>-10.562091160202879</v>
      </c>
      <c r="D124" s="8">
        <f t="shared" si="25"/>
        <v>-10.742091160202879</v>
      </c>
      <c r="E124">
        <v>201909</v>
      </c>
      <c r="F124">
        <v>-1.1400000000000001</v>
      </c>
      <c r="G124">
        <v>0.18</v>
      </c>
      <c r="H124" s="6">
        <v>43723</v>
      </c>
      <c r="I124" s="8">
        <v>56.95</v>
      </c>
      <c r="J124" s="10">
        <f t="shared" si="26"/>
        <v>-0.69747166521360038</v>
      </c>
      <c r="K124" s="8">
        <f t="shared" si="27"/>
        <v>-0.87747166521360032</v>
      </c>
      <c r="L124" s="8"/>
      <c r="M124" s="15">
        <f t="shared" si="21"/>
        <v>-10.742091160202879</v>
      </c>
      <c r="N124" s="15">
        <f t="shared" si="22"/>
        <v>-1.1400000000000001</v>
      </c>
      <c r="O124" s="15">
        <f t="shared" si="23"/>
        <v>-0.87747166521360032</v>
      </c>
    </row>
    <row r="125" spans="1:15" x14ac:dyDescent="0.25">
      <c r="A125" s="27">
        <v>43799</v>
      </c>
      <c r="B125" s="8">
        <v>3724.58</v>
      </c>
      <c r="C125" s="10">
        <f t="shared" si="24"/>
        <v>-8.9222267053026716</v>
      </c>
      <c r="D125" s="8">
        <f t="shared" si="25"/>
        <v>-9.0422267053026708</v>
      </c>
      <c r="E125">
        <v>201911</v>
      </c>
      <c r="F125">
        <v>5.93</v>
      </c>
      <c r="G125">
        <v>0.12</v>
      </c>
      <c r="H125" s="6">
        <v>43784</v>
      </c>
      <c r="I125" s="8">
        <v>57.03</v>
      </c>
      <c r="J125" s="10">
        <f t="shared" si="26"/>
        <v>0.14047410008779515</v>
      </c>
      <c r="K125" s="8">
        <f t="shared" si="27"/>
        <v>2.0474100087795155E-2</v>
      </c>
      <c r="L125" s="8"/>
      <c r="M125" s="15">
        <f t="shared" si="21"/>
        <v>-9.0422267053026708</v>
      </c>
      <c r="N125" s="15">
        <f t="shared" si="22"/>
        <v>5.93</v>
      </c>
      <c r="O125" s="15">
        <f t="shared" si="23"/>
        <v>2.0474100087795155E-2</v>
      </c>
    </row>
    <row r="126" spans="1:15" x14ac:dyDescent="0.25">
      <c r="B126" s="8"/>
      <c r="C126" s="8"/>
      <c r="I126" s="8"/>
      <c r="J126" s="8"/>
      <c r="K126" s="8"/>
      <c r="L126" s="8"/>
      <c r="M126" s="8"/>
      <c r="N126" s="8"/>
      <c r="O126" s="8"/>
    </row>
    <row r="127" spans="1:15" x14ac:dyDescent="0.25">
      <c r="B127" s="8"/>
      <c r="C127" s="8"/>
      <c r="I127" s="8"/>
      <c r="J127" s="8"/>
      <c r="K127" s="8"/>
      <c r="L127" s="8"/>
      <c r="M127" s="8"/>
      <c r="N127" s="8"/>
      <c r="O127" s="8"/>
    </row>
    <row r="128" spans="1:15" x14ac:dyDescent="0.25">
      <c r="B128" s="8"/>
      <c r="C128" s="8"/>
      <c r="D128" s="8"/>
      <c r="I128" s="8"/>
      <c r="J128" s="8"/>
      <c r="K128" s="8"/>
      <c r="L128" s="8"/>
      <c r="M128" s="8"/>
      <c r="N128" s="8"/>
      <c r="O128" s="8"/>
    </row>
    <row r="129" spans="2:15" x14ac:dyDescent="0.25">
      <c r="B129" s="8"/>
      <c r="C129" s="8"/>
      <c r="D129" s="8"/>
      <c r="I129" s="8"/>
      <c r="J129" s="8"/>
      <c r="K129" s="8"/>
      <c r="L129" s="8"/>
      <c r="M129" s="8"/>
      <c r="N129" s="8"/>
      <c r="O129" s="8"/>
    </row>
    <row r="130" spans="2:15" x14ac:dyDescent="0.25">
      <c r="B130" s="8"/>
      <c r="C130" s="8"/>
      <c r="D130" s="8"/>
      <c r="I130" s="8"/>
      <c r="J130" s="8"/>
      <c r="K130" s="8"/>
      <c r="L130" s="8"/>
      <c r="M130" s="8"/>
      <c r="N130" s="8"/>
      <c r="O130" s="8"/>
    </row>
    <row r="131" spans="2:15" x14ac:dyDescent="0.25">
      <c r="B131" s="8"/>
      <c r="C131" s="8"/>
      <c r="D131" s="8"/>
      <c r="I131" s="8"/>
      <c r="J131" s="8"/>
      <c r="K131" s="8"/>
      <c r="L131" s="8"/>
      <c r="M131" s="8"/>
      <c r="N131" s="8"/>
      <c r="O131" s="8"/>
    </row>
    <row r="132" spans="2:15" x14ac:dyDescent="0.25">
      <c r="B132" s="8"/>
      <c r="C132" s="8"/>
      <c r="D132" s="8"/>
      <c r="I132" s="8"/>
      <c r="J132" s="8"/>
      <c r="K132" s="8"/>
      <c r="L132" s="8"/>
      <c r="M132" s="8"/>
      <c r="N132" s="8"/>
      <c r="O132" s="8"/>
    </row>
    <row r="133" spans="2:15" x14ac:dyDescent="0.25">
      <c r="B133" s="8"/>
      <c r="C133" s="8"/>
      <c r="D133" s="8"/>
      <c r="I133" s="8"/>
      <c r="J133" s="8"/>
      <c r="K133" s="8"/>
      <c r="L133" s="8"/>
      <c r="M133" s="8"/>
      <c r="N133" s="8"/>
      <c r="O133" s="8"/>
    </row>
    <row r="134" spans="2:15" x14ac:dyDescent="0.25">
      <c r="B134" s="8"/>
      <c r="C134" s="8"/>
      <c r="D134" s="8"/>
      <c r="I134" s="8"/>
      <c r="J134" s="8"/>
      <c r="K134" s="8"/>
      <c r="L134" s="8"/>
      <c r="M134" s="8"/>
      <c r="N134" s="8"/>
      <c r="O134" s="8"/>
    </row>
    <row r="135" spans="2:15" x14ac:dyDescent="0.25">
      <c r="B135" s="8"/>
      <c r="C135" s="8"/>
      <c r="D135" s="8"/>
      <c r="I135" s="8"/>
      <c r="J135" s="8"/>
      <c r="K135" s="8"/>
      <c r="L135" s="8"/>
      <c r="M135" s="8"/>
      <c r="N135" s="8"/>
      <c r="O135" s="8"/>
    </row>
    <row r="136" spans="2:15" x14ac:dyDescent="0.25">
      <c r="B136" s="8"/>
      <c r="C136" s="8"/>
      <c r="D136" s="8"/>
      <c r="I136" s="8"/>
      <c r="J136" s="8"/>
      <c r="K136" s="8"/>
      <c r="L136" s="8"/>
      <c r="M136" s="8"/>
      <c r="N136" s="8"/>
      <c r="O136" s="8"/>
    </row>
    <row r="137" spans="2:15" x14ac:dyDescent="0.25">
      <c r="B137" s="8"/>
      <c r="C137" s="8"/>
      <c r="D137" s="8"/>
      <c r="I137" s="8"/>
      <c r="J137" s="8"/>
      <c r="K137" s="8"/>
      <c r="L137" s="8"/>
      <c r="M137" s="8"/>
      <c r="N137" s="8"/>
      <c r="O137" s="8"/>
    </row>
    <row r="138" spans="2:15" x14ac:dyDescent="0.25">
      <c r="B138" s="8"/>
      <c r="C138" s="8"/>
      <c r="D138" s="8"/>
      <c r="I138" s="8"/>
      <c r="J138" s="8"/>
      <c r="K138" s="8"/>
      <c r="L138" s="8"/>
      <c r="M138" s="8"/>
      <c r="N138" s="8"/>
      <c r="O138" s="8"/>
    </row>
    <row r="139" spans="2:15" x14ac:dyDescent="0.25">
      <c r="B139" s="8"/>
      <c r="C139" s="8"/>
      <c r="D139" s="8"/>
      <c r="I139" s="8"/>
      <c r="J139" s="8"/>
      <c r="K139" s="8"/>
      <c r="L139" s="8"/>
      <c r="M139" s="8"/>
      <c r="N139" s="8"/>
      <c r="O139" s="8"/>
    </row>
    <row r="140" spans="2:15" x14ac:dyDescent="0.25">
      <c r="B140" s="8"/>
      <c r="C140" s="8"/>
      <c r="D140" s="8"/>
      <c r="I140" s="8"/>
      <c r="J140" s="8"/>
      <c r="K140" s="8"/>
      <c r="L140" s="8"/>
      <c r="M140" s="8"/>
      <c r="N140" s="8"/>
      <c r="O140" s="8"/>
    </row>
    <row r="141" spans="2:15" x14ac:dyDescent="0.25">
      <c r="B141" s="8"/>
      <c r="C141" s="8"/>
      <c r="D141" s="8"/>
      <c r="I141" s="8"/>
      <c r="J141" s="8"/>
      <c r="K141" s="8"/>
      <c r="L141" s="8"/>
      <c r="M141" s="8"/>
      <c r="N141" s="8"/>
      <c r="O141" s="8"/>
    </row>
    <row r="142" spans="2:15" x14ac:dyDescent="0.25">
      <c r="B142" s="8"/>
      <c r="C142" s="8"/>
      <c r="D142" s="8"/>
      <c r="I142" s="8"/>
      <c r="J142" s="8"/>
      <c r="K142" s="8"/>
      <c r="L142" s="8"/>
      <c r="M142" s="8"/>
      <c r="N142" s="8"/>
      <c r="O142" s="8"/>
    </row>
    <row r="143" spans="2:15" x14ac:dyDescent="0.25">
      <c r="B143" s="8"/>
      <c r="C143" s="8"/>
      <c r="D143" s="8"/>
      <c r="I143" s="8"/>
      <c r="J143" s="8"/>
      <c r="K143" s="8"/>
      <c r="L143" s="8"/>
      <c r="M143" s="8"/>
      <c r="N143" s="8"/>
      <c r="O143" s="8"/>
    </row>
    <row r="144" spans="2:15" x14ac:dyDescent="0.25">
      <c r="B144" s="8"/>
      <c r="C144" s="8"/>
      <c r="D144" s="8"/>
      <c r="I144" s="8"/>
      <c r="J144" s="8"/>
      <c r="K144" s="8"/>
      <c r="L144" s="8"/>
      <c r="M144" s="8"/>
      <c r="N144" s="8"/>
      <c r="O144" s="8"/>
    </row>
    <row r="145" spans="2:15" x14ac:dyDescent="0.25">
      <c r="B145" s="8"/>
      <c r="C145" s="8"/>
      <c r="D145" s="8"/>
      <c r="I145" s="8"/>
      <c r="J145" s="8"/>
      <c r="K145" s="8"/>
      <c r="L145" s="8"/>
      <c r="M145" s="8"/>
      <c r="N145" s="8"/>
      <c r="O145" s="8"/>
    </row>
    <row r="146" spans="2:15" x14ac:dyDescent="0.25">
      <c r="B146" s="8"/>
      <c r="C146" s="8"/>
      <c r="D146" s="8"/>
      <c r="I146" s="8"/>
      <c r="J146" s="8"/>
      <c r="K146" s="8"/>
      <c r="L146" s="8"/>
      <c r="M146" s="8"/>
      <c r="N146" s="8"/>
      <c r="O146" s="8"/>
    </row>
    <row r="147" spans="2:15" x14ac:dyDescent="0.25">
      <c r="B147" s="8"/>
      <c r="C147" s="8"/>
      <c r="D147" s="8"/>
      <c r="I147" s="8"/>
      <c r="J147" s="8"/>
      <c r="K147" s="8"/>
      <c r="L147" s="8"/>
      <c r="M147" s="8"/>
      <c r="N147" s="8"/>
      <c r="O147" s="8"/>
    </row>
    <row r="148" spans="2:15" x14ac:dyDescent="0.25">
      <c r="B148" s="8"/>
      <c r="C148" s="8"/>
      <c r="D148" s="8"/>
      <c r="I148" s="8"/>
      <c r="J148" s="8"/>
      <c r="K148" s="8"/>
      <c r="L148" s="8"/>
      <c r="M148" s="8"/>
      <c r="N148" s="8"/>
      <c r="O148" s="8"/>
    </row>
    <row r="149" spans="2:15" x14ac:dyDescent="0.25">
      <c r="B149" s="8"/>
      <c r="C149" s="8"/>
      <c r="D149" s="8"/>
      <c r="I149" s="8"/>
      <c r="J149" s="8"/>
      <c r="K149" s="8"/>
      <c r="L149" s="8"/>
      <c r="M149" s="8"/>
      <c r="N149" s="8"/>
      <c r="O149" s="8"/>
    </row>
    <row r="150" spans="2:15" x14ac:dyDescent="0.25">
      <c r="B150" s="8"/>
      <c r="C150" s="8"/>
      <c r="D150" s="8"/>
      <c r="I150" s="8"/>
      <c r="J150" s="8"/>
      <c r="K150" s="8"/>
      <c r="L150" s="8"/>
      <c r="M150" s="8"/>
      <c r="N150" s="8"/>
      <c r="O150" s="8"/>
    </row>
    <row r="151" spans="2:15" x14ac:dyDescent="0.25">
      <c r="B151" s="8"/>
      <c r="C151" s="8"/>
      <c r="D151" s="8"/>
      <c r="I151" s="8"/>
      <c r="J151" s="8"/>
      <c r="K151" s="8"/>
      <c r="L151" s="8"/>
      <c r="M151" s="8"/>
      <c r="N151" s="8"/>
      <c r="O151" s="8"/>
    </row>
    <row r="152" spans="2:15" x14ac:dyDescent="0.25">
      <c r="B152" s="8"/>
      <c r="C152" s="8"/>
      <c r="D152" s="8"/>
      <c r="I152" s="8"/>
      <c r="J152" s="8"/>
      <c r="K152" s="8"/>
      <c r="L152" s="8"/>
      <c r="M152" s="8"/>
      <c r="N152" s="8"/>
      <c r="O152" s="8"/>
    </row>
    <row r="153" spans="2:15" x14ac:dyDescent="0.25">
      <c r="B153" s="8"/>
      <c r="C153" s="8"/>
      <c r="D153" s="8"/>
      <c r="I153" s="8"/>
      <c r="J153" s="8"/>
      <c r="K153" s="8"/>
      <c r="L153" s="8"/>
      <c r="M153" s="8"/>
      <c r="N153" s="8"/>
      <c r="O153" s="8"/>
    </row>
    <row r="154" spans="2:15" x14ac:dyDescent="0.25">
      <c r="B154" s="8"/>
      <c r="C154" s="8"/>
      <c r="D154" s="8"/>
      <c r="I154" s="8"/>
      <c r="J154" s="8"/>
      <c r="K154" s="8"/>
      <c r="L154" s="8"/>
      <c r="M154" s="8"/>
      <c r="N154" s="8"/>
      <c r="O154" s="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2"/>
  <sheetViews>
    <sheetView workbookViewId="0">
      <selection activeCell="A5" sqref="A5"/>
    </sheetView>
  </sheetViews>
  <sheetFormatPr defaultRowHeight="15" x14ac:dyDescent="0.25"/>
  <cols>
    <col min="2" max="2" width="15.7109375" customWidth="1"/>
    <col min="3" max="3" width="10.7109375" bestFit="1" customWidth="1"/>
    <col min="4" max="4" width="10.7109375" customWidth="1"/>
    <col min="5" max="5" width="12.28515625" bestFit="1" customWidth="1"/>
    <col min="12" max="12" width="8" customWidth="1"/>
  </cols>
  <sheetData>
    <row r="1" spans="1:21" x14ac:dyDescent="0.25">
      <c r="B1" t="s">
        <v>0</v>
      </c>
      <c r="C1" s="1">
        <v>36526</v>
      </c>
      <c r="D1" s="1"/>
    </row>
    <row r="2" spans="1:21" x14ac:dyDescent="0.25">
      <c r="B2" t="s">
        <v>1</v>
      </c>
      <c r="C2" s="1">
        <v>43817</v>
      </c>
      <c r="D2" s="1"/>
      <c r="F2" t="s">
        <v>7</v>
      </c>
    </row>
    <row r="3" spans="1:21" x14ac:dyDescent="0.25">
      <c r="B3" t="s">
        <v>2</v>
      </c>
    </row>
    <row r="4" spans="1:21" ht="15.75" x14ac:dyDescent="0.25">
      <c r="C4" t="s">
        <v>3</v>
      </c>
      <c r="F4" t="s">
        <v>8</v>
      </c>
      <c r="K4" s="2" t="s">
        <v>14</v>
      </c>
      <c r="L4" s="3" t="s">
        <v>15</v>
      </c>
    </row>
    <row r="5" spans="1:21" ht="15.75" x14ac:dyDescent="0.25">
      <c r="K5" s="2"/>
      <c r="L5" s="3"/>
    </row>
    <row r="6" spans="1:21" ht="15.75" x14ac:dyDescent="0.25">
      <c r="B6" s="36" t="s">
        <v>68</v>
      </c>
      <c r="D6" s="30">
        <f>STDEV(D$36:D$250)</f>
        <v>8.4578620714210206</v>
      </c>
      <c r="G6" s="30">
        <f>STDEV(G$36:G$250)</f>
        <v>4.1523895347229267</v>
      </c>
      <c r="K6" s="2"/>
      <c r="L6" s="3"/>
      <c r="M6" s="30">
        <f>STDEV(M$36:M$250)</f>
        <v>8.4853017819601124</v>
      </c>
    </row>
    <row r="7" spans="1:21" ht="15.75" x14ac:dyDescent="0.25">
      <c r="B7" s="36" t="s">
        <v>69</v>
      </c>
      <c r="D7" s="30">
        <f>AVERAGE(D$36:D$250)</f>
        <v>0.71244704719589314</v>
      </c>
      <c r="G7" s="30">
        <f>AVERAGE(G$36:G$250)</f>
        <v>0.65446511627906989</v>
      </c>
      <c r="K7" s="2"/>
      <c r="L7" s="3"/>
      <c r="M7" s="30">
        <f>AVERAGE(M$36:M$250)</f>
        <v>0.87356012159831165</v>
      </c>
    </row>
    <row r="8" spans="1:21" ht="15.75" x14ac:dyDescent="0.25">
      <c r="B8" s="38" t="s">
        <v>70</v>
      </c>
      <c r="C8" s="28"/>
      <c r="D8" s="37">
        <f>(+D6/D7)*100</f>
        <v>1187.1565900525745</v>
      </c>
      <c r="E8" s="28"/>
      <c r="F8" s="28"/>
      <c r="G8" s="37">
        <f>(+G6/G7)*100</f>
        <v>634.47071989583469</v>
      </c>
      <c r="H8" s="28"/>
      <c r="I8" s="28"/>
      <c r="J8" s="28"/>
      <c r="K8" s="39"/>
      <c r="L8" s="40"/>
      <c r="M8" s="37">
        <f>(+M6/M7)*100</f>
        <v>971.34720005704446</v>
      </c>
    </row>
    <row r="9" spans="1:21" ht="15.75" x14ac:dyDescent="0.25">
      <c r="B9" s="41" t="s">
        <v>71</v>
      </c>
      <c r="C9" s="41"/>
      <c r="D9" s="42">
        <f>+D8/'2 month Regression setup sheet'!C3</f>
        <v>1.4941239807660907</v>
      </c>
      <c r="E9" s="41"/>
      <c r="F9" s="41"/>
      <c r="G9" s="42">
        <f>+G8/'2 month Regression setup sheet'!F3</f>
        <v>1.3668211689093297</v>
      </c>
      <c r="H9" s="41"/>
      <c r="I9" s="41"/>
      <c r="J9" s="41"/>
      <c r="K9" s="43"/>
      <c r="L9" s="44"/>
      <c r="M9" s="42">
        <f>+M8/'2 month Regression setup sheet'!J3</f>
        <v>1.4237476248742178</v>
      </c>
    </row>
    <row r="10" spans="1:21" ht="24.75" x14ac:dyDescent="0.25">
      <c r="B10" t="s">
        <v>6</v>
      </c>
      <c r="C10" t="e">
        <f ca="1">_xll.BFieldInfo(C$11)</f>
        <v>#NAME?</v>
      </c>
      <c r="G10" t="s">
        <v>13</v>
      </c>
      <c r="K10" s="4" t="s">
        <v>16</v>
      </c>
      <c r="L10" s="4"/>
    </row>
    <row r="11" spans="1:21" x14ac:dyDescent="0.25">
      <c r="B11" t="s">
        <v>4</v>
      </c>
      <c r="C11" t="s">
        <v>5</v>
      </c>
      <c r="D11" t="s">
        <v>18</v>
      </c>
      <c r="E11" s="7" t="s">
        <v>19</v>
      </c>
      <c r="G11" s="7" t="s">
        <v>9</v>
      </c>
      <c r="H11" t="s">
        <v>10</v>
      </c>
      <c r="I11" t="s">
        <v>11</v>
      </c>
      <c r="J11" t="s">
        <v>12</v>
      </c>
      <c r="K11" s="5" t="s">
        <v>17</v>
      </c>
      <c r="L11" s="5" t="s">
        <v>21</v>
      </c>
      <c r="N11" s="7" t="s">
        <v>20</v>
      </c>
      <c r="P11" s="28" t="str">
        <f t="shared" ref="P11:P74" si="0">+E11</f>
        <v>SPSIOPTR-RF</v>
      </c>
      <c r="Q11" s="28" t="str">
        <f>+G11</f>
        <v>Mkt-RF</v>
      </c>
      <c r="R11" s="28" t="str">
        <f>+N11</f>
        <v>WTI-RF</v>
      </c>
    </row>
    <row r="12" spans="1:21" x14ac:dyDescent="0.25">
      <c r="B12" s="1">
        <v>36556</v>
      </c>
      <c r="C12" s="8">
        <v>1016.67</v>
      </c>
      <c r="D12" s="8"/>
      <c r="E12" s="8"/>
      <c r="F12">
        <v>200001</v>
      </c>
      <c r="G12" s="8">
        <v>-4.74</v>
      </c>
      <c r="H12" s="8">
        <v>4.95</v>
      </c>
      <c r="I12" s="8">
        <v>-0.28999999999999998</v>
      </c>
      <c r="J12" s="8">
        <v>0.41</v>
      </c>
      <c r="K12" s="6">
        <v>36540</v>
      </c>
      <c r="L12" s="8">
        <v>27.26</v>
      </c>
      <c r="M12" s="8"/>
      <c r="N12" s="8"/>
      <c r="O12" s="8"/>
      <c r="P12" s="8">
        <f t="shared" si="0"/>
        <v>0</v>
      </c>
      <c r="Q12" s="8">
        <f t="shared" ref="Q12:Q75" si="1">+G12</f>
        <v>-4.74</v>
      </c>
      <c r="R12" s="8">
        <f t="shared" ref="R12:R75" si="2">+N12</f>
        <v>0</v>
      </c>
      <c r="T12" s="35"/>
    </row>
    <row r="13" spans="1:21" x14ac:dyDescent="0.25">
      <c r="B13" s="1">
        <v>36585</v>
      </c>
      <c r="C13" s="8">
        <v>1012.34</v>
      </c>
      <c r="D13" s="10">
        <f>((+C13/C12)-1)*100</f>
        <v>-0.42590024295001694</v>
      </c>
      <c r="E13" s="8">
        <f t="shared" ref="E13:E76" si="3">+D13-J13</f>
        <v>-0.85590024295001688</v>
      </c>
      <c r="F13">
        <v>200002</v>
      </c>
      <c r="G13" s="8">
        <v>2.4500000000000002</v>
      </c>
      <c r="H13" s="8">
        <v>21.7</v>
      </c>
      <c r="I13" s="8">
        <v>-9.93</v>
      </c>
      <c r="J13" s="8">
        <v>0.43</v>
      </c>
      <c r="K13" s="6">
        <v>36571</v>
      </c>
      <c r="L13" s="8">
        <v>29.37</v>
      </c>
      <c r="M13" s="10">
        <f>((+L13/L12)-1)*100</f>
        <v>7.7402787967718156</v>
      </c>
      <c r="N13" s="8">
        <f t="shared" ref="N13:N76" si="4">+M13-J13</f>
        <v>7.3102787967718159</v>
      </c>
      <c r="O13" s="8"/>
      <c r="P13" s="8">
        <f t="shared" si="0"/>
        <v>-0.85590024295001688</v>
      </c>
      <c r="Q13" s="8">
        <f>+G13</f>
        <v>2.4500000000000002</v>
      </c>
      <c r="R13" s="8">
        <f>+N13</f>
        <v>7.3102787967718159</v>
      </c>
    </row>
    <row r="14" spans="1:21" x14ac:dyDescent="0.25">
      <c r="A14" s="35">
        <f>((+C14/C12)-1)*100</f>
        <v>23.994216412405223</v>
      </c>
      <c r="B14" s="1">
        <v>36616</v>
      </c>
      <c r="C14" s="8">
        <v>1260.6120000000001</v>
      </c>
      <c r="D14" s="10">
        <f t="shared" ref="D14:D77" si="5">((+C14/C13)-1)*100</f>
        <v>24.524566845131091</v>
      </c>
      <c r="E14" s="8">
        <f t="shared" si="3"/>
        <v>24.054566845131092</v>
      </c>
      <c r="F14">
        <v>200003</v>
      </c>
      <c r="G14" s="8">
        <v>5.2</v>
      </c>
      <c r="H14" s="8">
        <v>-16.86</v>
      </c>
      <c r="I14" s="8">
        <v>7.38</v>
      </c>
      <c r="J14" s="8">
        <v>0.47</v>
      </c>
      <c r="K14" s="6">
        <v>36600</v>
      </c>
      <c r="L14" s="8">
        <v>29.84</v>
      </c>
      <c r="M14" s="10">
        <f t="shared" ref="M14:M77" si="6">((+L14/L13)-1)*100</f>
        <v>1.6002723867892366</v>
      </c>
      <c r="N14" s="8">
        <f t="shared" si="4"/>
        <v>1.1302723867892366</v>
      </c>
      <c r="O14" s="8"/>
      <c r="P14" s="8">
        <f t="shared" si="0"/>
        <v>24.054566845131092</v>
      </c>
      <c r="Q14" s="8">
        <f t="shared" si="1"/>
        <v>5.2</v>
      </c>
      <c r="R14" s="8">
        <f t="shared" si="2"/>
        <v>1.1302723867892366</v>
      </c>
      <c r="T14" s="35">
        <f>+G13+G14</f>
        <v>7.65</v>
      </c>
      <c r="U14">
        <v>1</v>
      </c>
    </row>
    <row r="15" spans="1:21" x14ac:dyDescent="0.25">
      <c r="A15" s="35">
        <f>((+C15/C12)-1)*100</f>
        <v>25.514572083370226</v>
      </c>
      <c r="B15" s="1">
        <v>36644</v>
      </c>
      <c r="C15" s="8">
        <v>1276.069</v>
      </c>
      <c r="D15" s="10">
        <f t="shared" si="5"/>
        <v>1.2261504729448758</v>
      </c>
      <c r="E15" s="8">
        <f t="shared" si="3"/>
        <v>0.76615047294487582</v>
      </c>
      <c r="F15">
        <v>200004</v>
      </c>
      <c r="G15" s="8">
        <v>-6.4</v>
      </c>
      <c r="H15" s="8">
        <v>-7.73</v>
      </c>
      <c r="I15" s="8">
        <v>8.61</v>
      </c>
      <c r="J15" s="8">
        <v>0.46</v>
      </c>
      <c r="K15" s="6">
        <v>36631</v>
      </c>
      <c r="L15" s="8">
        <v>25.72</v>
      </c>
      <c r="M15" s="10">
        <f t="shared" si="6"/>
        <v>-13.806970509383376</v>
      </c>
      <c r="N15" s="8">
        <f t="shared" si="4"/>
        <v>-14.266970509383377</v>
      </c>
      <c r="O15" s="8"/>
      <c r="P15" s="8">
        <f t="shared" si="0"/>
        <v>0.76615047294487582</v>
      </c>
      <c r="Q15" s="8">
        <f t="shared" si="1"/>
        <v>-6.4</v>
      </c>
      <c r="R15" s="8">
        <f t="shared" si="2"/>
        <v>-14.266970509383377</v>
      </c>
    </row>
    <row r="16" spans="1:21" x14ac:dyDescent="0.25">
      <c r="A16" s="35"/>
      <c r="B16" s="1">
        <v>36677</v>
      </c>
      <c r="C16" s="8">
        <v>1463.0540000000001</v>
      </c>
      <c r="D16" s="10">
        <f t="shared" si="5"/>
        <v>14.653204489725869</v>
      </c>
      <c r="E16" s="8">
        <f t="shared" si="3"/>
        <v>14.153204489725869</v>
      </c>
      <c r="F16">
        <v>200005</v>
      </c>
      <c r="G16" s="8">
        <v>-4.42</v>
      </c>
      <c r="H16" s="8">
        <v>-5.1100000000000003</v>
      </c>
      <c r="I16" s="8">
        <v>2.56</v>
      </c>
      <c r="J16" s="8">
        <v>0.5</v>
      </c>
      <c r="K16" s="6">
        <v>36661</v>
      </c>
      <c r="L16" s="8">
        <v>28.79</v>
      </c>
      <c r="M16" s="10">
        <f t="shared" si="6"/>
        <v>11.936236391912903</v>
      </c>
      <c r="N16" s="8">
        <f t="shared" si="4"/>
        <v>11.436236391912903</v>
      </c>
      <c r="O16" s="8"/>
      <c r="P16" s="8">
        <f t="shared" si="0"/>
        <v>14.153204489725869</v>
      </c>
      <c r="Q16" s="8">
        <f t="shared" si="1"/>
        <v>-4.42</v>
      </c>
      <c r="R16" s="8">
        <f t="shared" si="2"/>
        <v>11.436236391912903</v>
      </c>
      <c r="T16" s="35">
        <f>+G15+G16</f>
        <v>-10.82</v>
      </c>
      <c r="U16">
        <v>1</v>
      </c>
    </row>
    <row r="17" spans="2:21" x14ac:dyDescent="0.25">
      <c r="B17" s="1">
        <v>36707</v>
      </c>
      <c r="C17" s="8">
        <v>1411.203</v>
      </c>
      <c r="D17" s="10">
        <f t="shared" si="5"/>
        <v>-3.5440250325688649</v>
      </c>
      <c r="E17" s="8">
        <f t="shared" si="3"/>
        <v>-3.9440250325688648</v>
      </c>
      <c r="F17">
        <v>200006</v>
      </c>
      <c r="G17" s="8">
        <v>4.6399999999999997</v>
      </c>
      <c r="H17" s="8">
        <v>13.85</v>
      </c>
      <c r="I17" s="8">
        <v>-9.86</v>
      </c>
      <c r="J17" s="8">
        <v>0.4</v>
      </c>
      <c r="K17" s="6">
        <v>36692</v>
      </c>
      <c r="L17" s="8">
        <v>31.82</v>
      </c>
      <c r="M17" s="10">
        <f t="shared" si="6"/>
        <v>10.524487669329631</v>
      </c>
      <c r="N17" s="8">
        <f t="shared" si="4"/>
        <v>10.12448766932963</v>
      </c>
      <c r="O17" s="8"/>
      <c r="P17" s="8">
        <f t="shared" si="0"/>
        <v>-3.9440250325688648</v>
      </c>
      <c r="Q17" s="8">
        <f t="shared" si="1"/>
        <v>4.6399999999999997</v>
      </c>
      <c r="R17" s="8">
        <f t="shared" si="2"/>
        <v>10.12448766932963</v>
      </c>
    </row>
    <row r="18" spans="2:21" x14ac:dyDescent="0.25">
      <c r="B18" s="1">
        <v>36738</v>
      </c>
      <c r="C18" s="8">
        <v>1272.3710000000001</v>
      </c>
      <c r="D18" s="10">
        <f t="shared" si="5"/>
        <v>-9.8378475669340215</v>
      </c>
      <c r="E18" s="8">
        <f t="shared" si="3"/>
        <v>-10.317847566934022</v>
      </c>
      <c r="F18">
        <v>200007</v>
      </c>
      <c r="G18" s="8">
        <v>-2.5099999999999998</v>
      </c>
      <c r="H18" s="8">
        <v>-2.76</v>
      </c>
      <c r="I18" s="8">
        <v>8.06</v>
      </c>
      <c r="J18" s="8">
        <v>0.48</v>
      </c>
      <c r="K18" s="6">
        <v>36722</v>
      </c>
      <c r="L18" s="8">
        <v>29.7</v>
      </c>
      <c r="M18" s="10">
        <f t="shared" si="6"/>
        <v>-6.6624764299182964</v>
      </c>
      <c r="N18" s="8">
        <f t="shared" si="4"/>
        <v>-7.1424764299182968</v>
      </c>
      <c r="O18" s="8"/>
      <c r="P18" s="8">
        <f t="shared" si="0"/>
        <v>-10.317847566934022</v>
      </c>
      <c r="Q18" s="8">
        <f t="shared" si="1"/>
        <v>-2.5099999999999998</v>
      </c>
      <c r="R18" s="8">
        <f t="shared" si="2"/>
        <v>-7.1424764299182968</v>
      </c>
      <c r="T18" s="35">
        <f>+G17+G18</f>
        <v>2.13</v>
      </c>
      <c r="U18">
        <v>1</v>
      </c>
    </row>
    <row r="19" spans="2:21" x14ac:dyDescent="0.25">
      <c r="B19" s="1">
        <v>36769</v>
      </c>
      <c r="C19" s="8">
        <v>1504.2380000000001</v>
      </c>
      <c r="D19" s="10">
        <f t="shared" si="5"/>
        <v>18.223222629248848</v>
      </c>
      <c r="E19" s="8">
        <f t="shared" si="3"/>
        <v>17.723222629248848</v>
      </c>
      <c r="F19">
        <v>200008</v>
      </c>
      <c r="G19" s="8">
        <v>7.03</v>
      </c>
      <c r="H19" s="8">
        <v>-1.1499999999999999</v>
      </c>
      <c r="I19" s="8">
        <v>-0.66</v>
      </c>
      <c r="J19" s="8">
        <v>0.5</v>
      </c>
      <c r="K19" s="6">
        <v>36753</v>
      </c>
      <c r="L19" s="8">
        <v>31.26</v>
      </c>
      <c r="M19" s="10">
        <f t="shared" si="6"/>
        <v>5.2525252525252641</v>
      </c>
      <c r="N19" s="8">
        <f t="shared" si="4"/>
        <v>4.7525252525252641</v>
      </c>
      <c r="O19" s="8"/>
      <c r="P19" s="8">
        <f t="shared" si="0"/>
        <v>17.723222629248848</v>
      </c>
      <c r="Q19" s="8">
        <f t="shared" si="1"/>
        <v>7.03</v>
      </c>
      <c r="R19" s="8">
        <f t="shared" si="2"/>
        <v>4.7525252525252641</v>
      </c>
    </row>
    <row r="20" spans="2:21" x14ac:dyDescent="0.25">
      <c r="B20" s="1">
        <v>36798</v>
      </c>
      <c r="C20" s="8">
        <v>1542.527</v>
      </c>
      <c r="D20" s="10">
        <f t="shared" si="5"/>
        <v>2.5454083728771559</v>
      </c>
      <c r="E20" s="8">
        <f t="shared" si="3"/>
        <v>2.0354083728771561</v>
      </c>
      <c r="F20">
        <v>200009</v>
      </c>
      <c r="G20" s="8">
        <v>-5.45</v>
      </c>
      <c r="H20" s="8">
        <v>-1.32</v>
      </c>
      <c r="I20" s="8">
        <v>6.13</v>
      </c>
      <c r="J20" s="8">
        <v>0.51</v>
      </c>
      <c r="K20" s="6">
        <v>36784</v>
      </c>
      <c r="L20" s="8">
        <v>33.880000000000003</v>
      </c>
      <c r="M20" s="10">
        <f t="shared" si="6"/>
        <v>8.3813179782469724</v>
      </c>
      <c r="N20" s="8">
        <f t="shared" si="4"/>
        <v>7.8713179782469727</v>
      </c>
      <c r="O20" s="8"/>
      <c r="P20" s="8">
        <f t="shared" si="0"/>
        <v>2.0354083728771561</v>
      </c>
      <c r="Q20" s="8">
        <f t="shared" si="1"/>
        <v>-5.45</v>
      </c>
      <c r="R20" s="8">
        <f t="shared" si="2"/>
        <v>7.8713179782469727</v>
      </c>
      <c r="T20" s="35">
        <f>+G19+G20</f>
        <v>1.58</v>
      </c>
      <c r="U20">
        <v>1</v>
      </c>
    </row>
    <row r="21" spans="2:21" x14ac:dyDescent="0.25">
      <c r="B21" s="1">
        <v>36830</v>
      </c>
      <c r="C21" s="8">
        <v>1448.3240000000001</v>
      </c>
      <c r="D21" s="10">
        <f t="shared" si="5"/>
        <v>-6.1070567970609275</v>
      </c>
      <c r="E21" s="8">
        <f t="shared" si="3"/>
        <v>-6.667056797060928</v>
      </c>
      <c r="F21">
        <v>200010</v>
      </c>
      <c r="G21" s="8">
        <v>-2.76</v>
      </c>
      <c r="H21" s="8">
        <v>-3.8</v>
      </c>
      <c r="I21" s="8">
        <v>5.64</v>
      </c>
      <c r="J21" s="8">
        <v>0.56000000000000005</v>
      </c>
      <c r="K21" s="6">
        <v>36814</v>
      </c>
      <c r="L21" s="8">
        <v>33.11</v>
      </c>
      <c r="M21" s="10">
        <f t="shared" si="6"/>
        <v>-2.2727272727272818</v>
      </c>
      <c r="N21" s="8">
        <f t="shared" si="4"/>
        <v>-2.8327272727272819</v>
      </c>
      <c r="O21" s="8"/>
      <c r="P21" s="8">
        <f t="shared" si="0"/>
        <v>-6.667056797060928</v>
      </c>
      <c r="Q21" s="8">
        <f t="shared" si="1"/>
        <v>-2.76</v>
      </c>
      <c r="R21" s="8">
        <f t="shared" si="2"/>
        <v>-2.8327272727272819</v>
      </c>
    </row>
    <row r="22" spans="2:21" x14ac:dyDescent="0.25">
      <c r="B22" s="1">
        <v>36860</v>
      </c>
      <c r="C22" s="8">
        <v>1439.4380000000001</v>
      </c>
      <c r="D22" s="10">
        <f t="shared" si="5"/>
        <v>-0.61353675006421415</v>
      </c>
      <c r="E22" s="8">
        <f t="shared" si="3"/>
        <v>-1.1235367500642142</v>
      </c>
      <c r="F22">
        <v>200011</v>
      </c>
      <c r="G22" s="8">
        <v>-10.72</v>
      </c>
      <c r="H22" s="8">
        <v>-2.77</v>
      </c>
      <c r="I22" s="8">
        <v>11.26</v>
      </c>
      <c r="J22" s="8">
        <v>0.51</v>
      </c>
      <c r="K22" s="6">
        <v>36845</v>
      </c>
      <c r="L22" s="8">
        <v>34.42</v>
      </c>
      <c r="M22" s="10">
        <f t="shared" si="6"/>
        <v>3.9565086076714051</v>
      </c>
      <c r="N22" s="8">
        <f t="shared" si="4"/>
        <v>3.4465086076714053</v>
      </c>
      <c r="O22" s="8"/>
      <c r="P22" s="8">
        <f t="shared" si="0"/>
        <v>-1.1235367500642142</v>
      </c>
      <c r="Q22" s="8">
        <f t="shared" si="1"/>
        <v>-10.72</v>
      </c>
      <c r="R22" s="8">
        <f t="shared" si="2"/>
        <v>3.4465086076714053</v>
      </c>
      <c r="T22" s="35">
        <f>+G21+G22</f>
        <v>-13.48</v>
      </c>
      <c r="U22">
        <v>1</v>
      </c>
    </row>
    <row r="23" spans="2:21" x14ac:dyDescent="0.25">
      <c r="B23" s="1">
        <v>36889</v>
      </c>
      <c r="C23" s="8">
        <v>1820.982</v>
      </c>
      <c r="D23" s="10">
        <f t="shared" si="5"/>
        <v>26.506455991852373</v>
      </c>
      <c r="E23" s="8">
        <f t="shared" si="3"/>
        <v>26.006455991852373</v>
      </c>
      <c r="F23">
        <v>200012</v>
      </c>
      <c r="G23" s="8">
        <v>1.19</v>
      </c>
      <c r="H23" s="8">
        <v>0.96</v>
      </c>
      <c r="I23" s="8">
        <v>7.37</v>
      </c>
      <c r="J23" s="8">
        <v>0.5</v>
      </c>
      <c r="K23" s="6">
        <v>36875</v>
      </c>
      <c r="L23" s="8">
        <v>28.44</v>
      </c>
      <c r="M23" s="10">
        <f t="shared" si="6"/>
        <v>-17.373619988378852</v>
      </c>
      <c r="N23" s="8">
        <f t="shared" si="4"/>
        <v>-17.873619988378852</v>
      </c>
      <c r="O23" s="8"/>
      <c r="P23" s="8">
        <f t="shared" si="0"/>
        <v>26.006455991852373</v>
      </c>
      <c r="Q23" s="8">
        <f t="shared" si="1"/>
        <v>1.19</v>
      </c>
      <c r="R23" s="8">
        <f t="shared" si="2"/>
        <v>-17.873619988378852</v>
      </c>
    </row>
    <row r="24" spans="2:21" x14ac:dyDescent="0.25">
      <c r="B24" s="1">
        <v>36922</v>
      </c>
      <c r="C24" s="8">
        <v>1620.825</v>
      </c>
      <c r="D24" s="10">
        <f t="shared" si="5"/>
        <v>-10.991706672553592</v>
      </c>
      <c r="E24" s="8">
        <f t="shared" si="3"/>
        <v>-11.531706672553593</v>
      </c>
      <c r="F24">
        <v>200101</v>
      </c>
      <c r="G24" s="8">
        <v>3.13</v>
      </c>
      <c r="H24" s="8">
        <v>6.54</v>
      </c>
      <c r="I24" s="8">
        <v>-4.8600000000000003</v>
      </c>
      <c r="J24" s="8">
        <v>0.54</v>
      </c>
      <c r="K24" s="6">
        <v>36906</v>
      </c>
      <c r="L24" s="8">
        <v>29.59</v>
      </c>
      <c r="M24" s="10">
        <f t="shared" si="6"/>
        <v>4.0436005625879012</v>
      </c>
      <c r="N24" s="8">
        <f t="shared" si="4"/>
        <v>3.5036005625879012</v>
      </c>
      <c r="O24" s="8"/>
      <c r="P24" s="8">
        <f t="shared" si="0"/>
        <v>-11.531706672553593</v>
      </c>
      <c r="Q24" s="8">
        <f t="shared" si="1"/>
        <v>3.13</v>
      </c>
      <c r="R24" s="8">
        <f t="shared" si="2"/>
        <v>3.5036005625879012</v>
      </c>
      <c r="T24" s="35">
        <f>+G23+G24</f>
        <v>4.32</v>
      </c>
      <c r="U24">
        <v>1</v>
      </c>
    </row>
    <row r="25" spans="2:21" x14ac:dyDescent="0.25">
      <c r="B25" s="1">
        <v>36950</v>
      </c>
      <c r="C25" s="8">
        <v>1658.3810000000001</v>
      </c>
      <c r="D25" s="10">
        <f t="shared" si="5"/>
        <v>2.3170916045840872</v>
      </c>
      <c r="E25" s="8">
        <f t="shared" si="3"/>
        <v>1.9370916045840874</v>
      </c>
      <c r="F25">
        <v>200102</v>
      </c>
      <c r="G25" s="8">
        <v>-10.050000000000001</v>
      </c>
      <c r="H25" s="8">
        <v>-0.72</v>
      </c>
      <c r="I25" s="8">
        <v>12.87</v>
      </c>
      <c r="J25" s="8">
        <v>0.38</v>
      </c>
      <c r="K25" s="6">
        <v>36937</v>
      </c>
      <c r="L25" s="8">
        <v>29.61</v>
      </c>
      <c r="M25" s="10">
        <f t="shared" si="6"/>
        <v>6.7590402162887031E-2</v>
      </c>
      <c r="N25" s="8">
        <f t="shared" si="4"/>
        <v>-0.31240959783711297</v>
      </c>
      <c r="O25" s="8"/>
      <c r="P25" s="8">
        <f t="shared" si="0"/>
        <v>1.9370916045840874</v>
      </c>
      <c r="Q25" s="8">
        <f t="shared" si="1"/>
        <v>-10.050000000000001</v>
      </c>
      <c r="R25" s="8">
        <f t="shared" si="2"/>
        <v>-0.31240959783711297</v>
      </c>
    </row>
    <row r="26" spans="2:21" x14ac:dyDescent="0.25">
      <c r="B26" s="1">
        <v>36980</v>
      </c>
      <c r="C26" s="8">
        <v>1687.441</v>
      </c>
      <c r="D26" s="10">
        <f t="shared" si="5"/>
        <v>1.7523114410982643</v>
      </c>
      <c r="E26" s="8">
        <f t="shared" si="3"/>
        <v>1.3323114410982644</v>
      </c>
      <c r="F26">
        <v>200103</v>
      </c>
      <c r="G26" s="8">
        <v>-7.26</v>
      </c>
      <c r="H26" s="8">
        <v>0.34</v>
      </c>
      <c r="I26" s="8">
        <v>6.46</v>
      </c>
      <c r="J26" s="8">
        <v>0.42</v>
      </c>
      <c r="K26" s="6">
        <v>36965</v>
      </c>
      <c r="L26" s="8">
        <v>27.25</v>
      </c>
      <c r="M26" s="10">
        <f t="shared" si="6"/>
        <v>-7.9702803107058457</v>
      </c>
      <c r="N26" s="8">
        <f t="shared" si="4"/>
        <v>-8.3902803107058457</v>
      </c>
      <c r="O26" s="8"/>
      <c r="P26" s="8">
        <f t="shared" si="0"/>
        <v>1.3323114410982644</v>
      </c>
      <c r="Q26" s="8">
        <f t="shared" si="1"/>
        <v>-7.26</v>
      </c>
      <c r="R26" s="8">
        <f t="shared" si="2"/>
        <v>-8.3902803107058457</v>
      </c>
      <c r="T26" s="35">
        <f>+G25+G26</f>
        <v>-17.310000000000002</v>
      </c>
      <c r="U26">
        <v>1</v>
      </c>
    </row>
    <row r="27" spans="2:21" x14ac:dyDescent="0.25">
      <c r="B27" s="1">
        <v>37011</v>
      </c>
      <c r="C27" s="8">
        <v>1842.777</v>
      </c>
      <c r="D27" s="10">
        <f t="shared" si="5"/>
        <v>9.205418144989963</v>
      </c>
      <c r="E27" s="8">
        <f t="shared" si="3"/>
        <v>8.8154181449899625</v>
      </c>
      <c r="F27">
        <v>200104</v>
      </c>
      <c r="G27" s="8">
        <v>7.94</v>
      </c>
      <c r="H27" s="8">
        <v>0.54</v>
      </c>
      <c r="I27" s="8">
        <v>-4.72</v>
      </c>
      <c r="J27" s="8">
        <v>0.39</v>
      </c>
      <c r="K27" s="6">
        <v>36996</v>
      </c>
      <c r="L27" s="8">
        <v>27.49</v>
      </c>
      <c r="M27" s="10">
        <f t="shared" si="6"/>
        <v>0.88073394495411517</v>
      </c>
      <c r="N27" s="8">
        <f t="shared" si="4"/>
        <v>0.49073394495411515</v>
      </c>
      <c r="O27" s="8"/>
      <c r="P27" s="8">
        <f t="shared" si="0"/>
        <v>8.8154181449899625</v>
      </c>
      <c r="Q27" s="8">
        <f t="shared" si="1"/>
        <v>7.94</v>
      </c>
      <c r="R27" s="8">
        <f t="shared" si="2"/>
        <v>0.49073394495411515</v>
      </c>
    </row>
    <row r="28" spans="2:21" x14ac:dyDescent="0.25">
      <c r="B28" s="1">
        <v>37042</v>
      </c>
      <c r="C28" s="8">
        <v>1893.0260000000001</v>
      </c>
      <c r="D28" s="10">
        <f t="shared" si="5"/>
        <v>2.726808506943601</v>
      </c>
      <c r="E28" s="8">
        <f t="shared" si="3"/>
        <v>2.4068085069436012</v>
      </c>
      <c r="F28">
        <v>200105</v>
      </c>
      <c r="G28" s="8">
        <v>0.72</v>
      </c>
      <c r="H28" s="8">
        <v>2.59</v>
      </c>
      <c r="I28" s="8">
        <v>3.18</v>
      </c>
      <c r="J28" s="8">
        <v>0.32</v>
      </c>
      <c r="K28" s="6">
        <v>37026</v>
      </c>
      <c r="L28" s="8">
        <v>28.63</v>
      </c>
      <c r="M28" s="10">
        <f t="shared" si="6"/>
        <v>4.1469625318297565</v>
      </c>
      <c r="N28" s="8">
        <f t="shared" si="4"/>
        <v>3.8269625318297567</v>
      </c>
      <c r="O28" s="8"/>
      <c r="P28" s="8">
        <f t="shared" si="0"/>
        <v>2.4068085069436012</v>
      </c>
      <c r="Q28" s="8">
        <f t="shared" si="1"/>
        <v>0.72</v>
      </c>
      <c r="R28" s="8">
        <f t="shared" si="2"/>
        <v>3.8269625318297567</v>
      </c>
      <c r="T28" s="35">
        <f>+G27+G28</f>
        <v>8.66</v>
      </c>
      <c r="U28">
        <v>1</v>
      </c>
    </row>
    <row r="29" spans="2:21" x14ac:dyDescent="0.25">
      <c r="B29" s="1">
        <v>37071</v>
      </c>
      <c r="C29" s="8">
        <v>1668.806</v>
      </c>
      <c r="D29" s="10">
        <f t="shared" si="5"/>
        <v>-11.844528284344747</v>
      </c>
      <c r="E29" s="8">
        <f t="shared" si="3"/>
        <v>-12.124528284344747</v>
      </c>
      <c r="F29">
        <v>200106</v>
      </c>
      <c r="G29" s="8">
        <v>-1.94</v>
      </c>
      <c r="H29" s="8">
        <v>6.03</v>
      </c>
      <c r="I29" s="8">
        <v>-1.03</v>
      </c>
      <c r="J29" s="8">
        <v>0.28000000000000003</v>
      </c>
      <c r="K29" s="6">
        <v>37057</v>
      </c>
      <c r="L29" s="8">
        <v>27.6</v>
      </c>
      <c r="M29" s="10">
        <f t="shared" si="6"/>
        <v>-3.5976248690185009</v>
      </c>
      <c r="N29" s="8">
        <f t="shared" si="4"/>
        <v>-3.8776248690185007</v>
      </c>
      <c r="O29" s="8"/>
      <c r="P29" s="8">
        <f t="shared" si="0"/>
        <v>-12.124528284344747</v>
      </c>
      <c r="Q29" s="8">
        <f t="shared" si="1"/>
        <v>-1.94</v>
      </c>
      <c r="R29" s="8">
        <f t="shared" si="2"/>
        <v>-3.8776248690185007</v>
      </c>
    </row>
    <row r="30" spans="2:21" x14ac:dyDescent="0.25">
      <c r="B30" s="1">
        <v>37103</v>
      </c>
      <c r="C30" s="8">
        <v>1701.876</v>
      </c>
      <c r="D30" s="10">
        <f t="shared" si="5"/>
        <v>1.9816563459143843</v>
      </c>
      <c r="E30" s="8">
        <f t="shared" si="3"/>
        <v>1.6816563459143843</v>
      </c>
      <c r="F30">
        <v>200107</v>
      </c>
      <c r="G30" s="8">
        <v>-2.13</v>
      </c>
      <c r="H30" s="8">
        <v>-4.3499999999999996</v>
      </c>
      <c r="I30" s="8">
        <v>5.57</v>
      </c>
      <c r="J30" s="8">
        <v>0.3</v>
      </c>
      <c r="K30" s="6">
        <v>37087</v>
      </c>
      <c r="L30" s="8">
        <v>26.43</v>
      </c>
      <c r="M30" s="10">
        <f t="shared" si="6"/>
        <v>-4.239130434782612</v>
      </c>
      <c r="N30" s="8">
        <f t="shared" si="4"/>
        <v>-4.5391304347826118</v>
      </c>
      <c r="O30" s="8"/>
      <c r="P30" s="8">
        <f t="shared" si="0"/>
        <v>1.6816563459143843</v>
      </c>
      <c r="Q30" s="8">
        <f t="shared" si="1"/>
        <v>-2.13</v>
      </c>
      <c r="R30" s="8">
        <f t="shared" si="2"/>
        <v>-4.5391304347826118</v>
      </c>
      <c r="T30" s="35">
        <f>+G29+G30</f>
        <v>-4.07</v>
      </c>
      <c r="U30">
        <v>1</v>
      </c>
    </row>
    <row r="31" spans="2:21" x14ac:dyDescent="0.25">
      <c r="B31" s="1">
        <v>37134</v>
      </c>
      <c r="C31" s="8">
        <v>1675.0409999999999</v>
      </c>
      <c r="D31" s="10">
        <f t="shared" si="5"/>
        <v>-1.5767893783095843</v>
      </c>
      <c r="E31" s="8">
        <f t="shared" si="3"/>
        <v>-1.8867893783095844</v>
      </c>
      <c r="F31">
        <v>200108</v>
      </c>
      <c r="G31" s="8">
        <v>-6.46</v>
      </c>
      <c r="H31" s="8">
        <v>2.5</v>
      </c>
      <c r="I31" s="8">
        <v>2.5099999999999998</v>
      </c>
      <c r="J31" s="8">
        <v>0.31</v>
      </c>
      <c r="K31" s="6">
        <v>37118</v>
      </c>
      <c r="L31" s="8">
        <v>27.37</v>
      </c>
      <c r="M31" s="10">
        <f t="shared" si="6"/>
        <v>3.5565645100264831</v>
      </c>
      <c r="N31" s="8">
        <f t="shared" si="4"/>
        <v>3.2465645100264831</v>
      </c>
      <c r="O31" s="8"/>
      <c r="P31" s="8">
        <f t="shared" si="0"/>
        <v>-1.8867893783095844</v>
      </c>
      <c r="Q31" s="8">
        <f t="shared" si="1"/>
        <v>-6.46</v>
      </c>
      <c r="R31" s="8">
        <f t="shared" si="2"/>
        <v>3.2465645100264831</v>
      </c>
    </row>
    <row r="32" spans="2:21" x14ac:dyDescent="0.25">
      <c r="B32" s="1">
        <v>37162</v>
      </c>
      <c r="C32" s="8">
        <v>1522.1489999999999</v>
      </c>
      <c r="D32" s="10">
        <f t="shared" si="5"/>
        <v>-9.1276571737647032</v>
      </c>
      <c r="E32" s="8">
        <f t="shared" si="3"/>
        <v>-9.4076571737647026</v>
      </c>
      <c r="F32">
        <v>200109</v>
      </c>
      <c r="G32" s="8">
        <v>-9.25</v>
      </c>
      <c r="H32" s="8">
        <v>-6.12</v>
      </c>
      <c r="I32" s="8">
        <v>1.6</v>
      </c>
      <c r="J32" s="8">
        <v>0.28000000000000003</v>
      </c>
      <c r="K32" s="6">
        <v>37149</v>
      </c>
      <c r="L32" s="8">
        <v>26.2</v>
      </c>
      <c r="M32" s="10">
        <f t="shared" si="6"/>
        <v>-4.2747533796127168</v>
      </c>
      <c r="N32" s="8">
        <f t="shared" si="4"/>
        <v>-4.5547533796127171</v>
      </c>
      <c r="O32" s="8"/>
      <c r="P32" s="8">
        <f t="shared" si="0"/>
        <v>-9.4076571737647026</v>
      </c>
      <c r="Q32" s="8">
        <f t="shared" si="1"/>
        <v>-9.25</v>
      </c>
      <c r="R32" s="8">
        <f t="shared" si="2"/>
        <v>-4.5547533796127171</v>
      </c>
      <c r="T32" s="35">
        <f>+G31+G32</f>
        <v>-15.71</v>
      </c>
      <c r="U32">
        <v>1</v>
      </c>
    </row>
    <row r="33" spans="2:21" x14ac:dyDescent="0.25">
      <c r="B33" s="1">
        <v>37195</v>
      </c>
      <c r="C33" s="8">
        <v>1708.2339999999999</v>
      </c>
      <c r="D33" s="10">
        <f t="shared" si="5"/>
        <v>12.225150100285841</v>
      </c>
      <c r="E33" s="8">
        <f t="shared" si="3"/>
        <v>12.005150100285841</v>
      </c>
      <c r="F33">
        <v>200110</v>
      </c>
      <c r="G33" s="8">
        <v>2.46</v>
      </c>
      <c r="H33" s="8">
        <v>7.63</v>
      </c>
      <c r="I33" s="8">
        <v>-8.1</v>
      </c>
      <c r="J33" s="8">
        <v>0.22</v>
      </c>
      <c r="K33" s="6">
        <v>37179</v>
      </c>
      <c r="L33" s="8">
        <v>22.17</v>
      </c>
      <c r="M33" s="10">
        <f t="shared" si="6"/>
        <v>-15.381679389312964</v>
      </c>
      <c r="N33" s="8">
        <f t="shared" si="4"/>
        <v>-15.601679389312965</v>
      </c>
      <c r="O33" s="8"/>
      <c r="P33" s="8">
        <f t="shared" si="0"/>
        <v>12.005150100285841</v>
      </c>
      <c r="Q33" s="8">
        <f t="shared" si="1"/>
        <v>2.46</v>
      </c>
      <c r="R33" s="8">
        <f t="shared" si="2"/>
        <v>-15.601679389312965</v>
      </c>
    </row>
    <row r="34" spans="2:21" x14ac:dyDescent="0.25">
      <c r="B34" s="1">
        <v>37225</v>
      </c>
      <c r="C34" s="8">
        <v>1621.847</v>
      </c>
      <c r="D34" s="10">
        <f t="shared" si="5"/>
        <v>-5.05709405151753</v>
      </c>
      <c r="E34" s="8">
        <f t="shared" si="3"/>
        <v>-5.2270940515175299</v>
      </c>
      <c r="F34">
        <v>200111</v>
      </c>
      <c r="G34" s="8">
        <v>7.54</v>
      </c>
      <c r="H34" s="8">
        <v>-0.41</v>
      </c>
      <c r="I34" s="8">
        <v>2.0099999999999998</v>
      </c>
      <c r="J34" s="8">
        <v>0.17</v>
      </c>
      <c r="K34" s="6">
        <v>37210</v>
      </c>
      <c r="L34" s="8">
        <v>19.64</v>
      </c>
      <c r="M34" s="10">
        <f t="shared" si="6"/>
        <v>-11.411817771763644</v>
      </c>
      <c r="N34" s="8">
        <f t="shared" si="4"/>
        <v>-11.581817771763644</v>
      </c>
      <c r="O34" s="8"/>
      <c r="P34" s="8">
        <f t="shared" si="0"/>
        <v>-5.2270940515175299</v>
      </c>
      <c r="Q34" s="8">
        <f t="shared" si="1"/>
        <v>7.54</v>
      </c>
      <c r="R34" s="8">
        <f t="shared" si="2"/>
        <v>-11.581817771763644</v>
      </c>
      <c r="T34" s="35">
        <f>+G33+G34</f>
        <v>10</v>
      </c>
      <c r="U34">
        <v>1</v>
      </c>
    </row>
    <row r="35" spans="2:21" x14ac:dyDescent="0.25">
      <c r="B35" s="1">
        <v>37256</v>
      </c>
      <c r="C35" s="8">
        <v>1757.7850000000001</v>
      </c>
      <c r="D35" s="10">
        <f t="shared" si="5"/>
        <v>8.3816784197276348</v>
      </c>
      <c r="E35" s="8">
        <f t="shared" si="3"/>
        <v>8.2316784197276345</v>
      </c>
      <c r="F35">
        <v>200112</v>
      </c>
      <c r="G35" s="8">
        <v>1.61</v>
      </c>
      <c r="H35" s="8">
        <v>4.57</v>
      </c>
      <c r="I35" s="8">
        <v>1.1000000000000001</v>
      </c>
      <c r="J35" s="8">
        <v>0.15</v>
      </c>
      <c r="K35" s="6">
        <v>37240</v>
      </c>
      <c r="L35" s="8">
        <v>19.39</v>
      </c>
      <c r="M35" s="10">
        <f t="shared" si="6"/>
        <v>-1.2729124236252498</v>
      </c>
      <c r="N35" s="8">
        <f t="shared" si="4"/>
        <v>-1.4229124236252497</v>
      </c>
      <c r="O35" s="8"/>
      <c r="P35" s="8">
        <f t="shared" si="0"/>
        <v>8.2316784197276345</v>
      </c>
      <c r="Q35" s="8">
        <f t="shared" si="1"/>
        <v>1.61</v>
      </c>
      <c r="R35" s="8">
        <f t="shared" si="2"/>
        <v>-1.4229124236252497</v>
      </c>
    </row>
    <row r="36" spans="2:21" x14ac:dyDescent="0.25">
      <c r="B36" s="1">
        <v>37287</v>
      </c>
      <c r="C36" s="8">
        <v>1654.57</v>
      </c>
      <c r="D36" s="10">
        <f t="shared" si="5"/>
        <v>-5.8718785289441078</v>
      </c>
      <c r="E36" s="8">
        <f t="shared" si="3"/>
        <v>-6.0118785289441075</v>
      </c>
      <c r="F36">
        <v>200201</v>
      </c>
      <c r="G36" s="8">
        <v>-1.44</v>
      </c>
      <c r="H36" s="8">
        <v>1.19</v>
      </c>
      <c r="I36" s="8">
        <v>3.33</v>
      </c>
      <c r="J36" s="8">
        <v>0.14000000000000001</v>
      </c>
      <c r="K36" s="6">
        <v>37271</v>
      </c>
      <c r="L36" s="8">
        <v>19.72</v>
      </c>
      <c r="M36" s="10">
        <f t="shared" si="6"/>
        <v>1.7019082001031416</v>
      </c>
      <c r="N36" s="8">
        <f t="shared" si="4"/>
        <v>1.5619082001031415</v>
      </c>
      <c r="O36" s="8"/>
      <c r="P36" s="9">
        <f t="shared" si="0"/>
        <v>-6.0118785289441075</v>
      </c>
      <c r="Q36" s="9">
        <f t="shared" si="1"/>
        <v>-1.44</v>
      </c>
      <c r="R36" s="9">
        <f t="shared" si="2"/>
        <v>1.5619082001031415</v>
      </c>
      <c r="T36" s="35">
        <f>+G35+G36</f>
        <v>0.17000000000000015</v>
      </c>
      <c r="U36">
        <v>1</v>
      </c>
    </row>
    <row r="37" spans="2:21" x14ac:dyDescent="0.25">
      <c r="B37" s="1">
        <v>37315</v>
      </c>
      <c r="C37" s="8">
        <v>1733.002</v>
      </c>
      <c r="D37" s="10">
        <f t="shared" si="5"/>
        <v>4.740325280888702</v>
      </c>
      <c r="E37" s="8">
        <f t="shared" si="3"/>
        <v>4.6103252808887021</v>
      </c>
      <c r="F37">
        <v>200202</v>
      </c>
      <c r="G37" s="8">
        <v>-2.29</v>
      </c>
      <c r="H37" s="8">
        <v>-1.1000000000000001</v>
      </c>
      <c r="I37" s="8">
        <v>2.5</v>
      </c>
      <c r="J37" s="8">
        <v>0.13</v>
      </c>
      <c r="K37" s="6">
        <v>37302</v>
      </c>
      <c r="L37" s="8">
        <v>20.72</v>
      </c>
      <c r="M37" s="10">
        <f t="shared" si="6"/>
        <v>5.070993914807298</v>
      </c>
      <c r="N37" s="8">
        <f t="shared" si="4"/>
        <v>4.9409939148072981</v>
      </c>
      <c r="O37" s="8"/>
      <c r="P37" s="9">
        <f t="shared" si="0"/>
        <v>4.6103252808887021</v>
      </c>
      <c r="Q37" s="9">
        <f t="shared" si="1"/>
        <v>-2.29</v>
      </c>
      <c r="R37" s="9">
        <f t="shared" si="2"/>
        <v>4.9409939148072981</v>
      </c>
    </row>
    <row r="38" spans="2:21" x14ac:dyDescent="0.25">
      <c r="B38" s="1">
        <v>37344</v>
      </c>
      <c r="C38" s="8">
        <v>1931.511</v>
      </c>
      <c r="D38" s="10">
        <f t="shared" si="5"/>
        <v>11.454631904637157</v>
      </c>
      <c r="E38" s="8">
        <f t="shared" si="3"/>
        <v>11.324631904637156</v>
      </c>
      <c r="F38">
        <v>200203</v>
      </c>
      <c r="G38" s="8">
        <v>4.24</v>
      </c>
      <c r="H38" s="8">
        <v>4.2300000000000004</v>
      </c>
      <c r="I38" s="8">
        <v>1.1000000000000001</v>
      </c>
      <c r="J38" s="8">
        <v>0.13</v>
      </c>
      <c r="K38" s="6">
        <v>37330</v>
      </c>
      <c r="L38" s="8">
        <v>24.53</v>
      </c>
      <c r="M38" s="10">
        <f t="shared" si="6"/>
        <v>18.388030888030894</v>
      </c>
      <c r="N38" s="8">
        <f t="shared" si="4"/>
        <v>18.258030888030895</v>
      </c>
      <c r="O38" s="8"/>
      <c r="P38" s="9">
        <f t="shared" si="0"/>
        <v>11.324631904637156</v>
      </c>
      <c r="Q38" s="9">
        <f t="shared" si="1"/>
        <v>4.24</v>
      </c>
      <c r="R38" s="9">
        <f t="shared" si="2"/>
        <v>18.258030888030895</v>
      </c>
      <c r="T38" s="35">
        <f>+G37+G38</f>
        <v>1.9500000000000002</v>
      </c>
      <c r="U38">
        <v>1</v>
      </c>
    </row>
    <row r="39" spans="2:21" x14ac:dyDescent="0.25">
      <c r="B39" s="1">
        <v>37376</v>
      </c>
      <c r="C39" s="8">
        <v>1962.6010000000001</v>
      </c>
      <c r="D39" s="10">
        <f t="shared" si="5"/>
        <v>1.6096206545031411</v>
      </c>
      <c r="E39" s="8">
        <f t="shared" si="3"/>
        <v>1.4596206545031412</v>
      </c>
      <c r="F39">
        <v>200204</v>
      </c>
      <c r="G39" s="8">
        <v>-5.2</v>
      </c>
      <c r="H39" s="8">
        <v>5.94</v>
      </c>
      <c r="I39" s="8">
        <v>3.92</v>
      </c>
      <c r="J39" s="8">
        <v>0.15</v>
      </c>
      <c r="K39" s="6">
        <v>37361</v>
      </c>
      <c r="L39" s="8">
        <v>26.18</v>
      </c>
      <c r="M39" s="10">
        <f t="shared" si="6"/>
        <v>6.7264573991031362</v>
      </c>
      <c r="N39" s="8">
        <f t="shared" si="4"/>
        <v>6.5764573991031359</v>
      </c>
      <c r="O39" s="8"/>
      <c r="P39" s="9">
        <f t="shared" si="0"/>
        <v>1.4596206545031412</v>
      </c>
      <c r="Q39" s="9">
        <f t="shared" si="1"/>
        <v>-5.2</v>
      </c>
      <c r="R39" s="9">
        <f t="shared" si="2"/>
        <v>6.5764573991031359</v>
      </c>
    </row>
    <row r="40" spans="2:21" x14ac:dyDescent="0.25">
      <c r="B40" s="1">
        <v>37407</v>
      </c>
      <c r="C40" s="8">
        <v>1892.8420000000001</v>
      </c>
      <c r="D40" s="10">
        <f t="shared" si="5"/>
        <v>-3.5544157982187907</v>
      </c>
      <c r="E40" s="8">
        <f t="shared" si="3"/>
        <v>-3.6944157982187908</v>
      </c>
      <c r="F40">
        <v>200205</v>
      </c>
      <c r="G40" s="8">
        <v>-1.38</v>
      </c>
      <c r="H40" s="8">
        <v>-3.21</v>
      </c>
      <c r="I40" s="8">
        <v>1.68</v>
      </c>
      <c r="J40" s="8">
        <v>0.14000000000000001</v>
      </c>
      <c r="K40" s="6">
        <v>37391</v>
      </c>
      <c r="L40" s="8">
        <v>27.04</v>
      </c>
      <c r="M40" s="10">
        <f t="shared" si="6"/>
        <v>3.2849503437738736</v>
      </c>
      <c r="N40" s="8">
        <f t="shared" si="4"/>
        <v>3.1449503437738735</v>
      </c>
      <c r="O40" s="8"/>
      <c r="P40" s="9">
        <f t="shared" si="0"/>
        <v>-3.6944157982187908</v>
      </c>
      <c r="Q40" s="9">
        <f t="shared" si="1"/>
        <v>-1.38</v>
      </c>
      <c r="R40" s="9">
        <f t="shared" si="2"/>
        <v>3.1449503437738735</v>
      </c>
      <c r="T40" s="35">
        <f>+G39+G40</f>
        <v>-6.58</v>
      </c>
      <c r="U40">
        <v>1</v>
      </c>
    </row>
    <row r="41" spans="2:21" x14ac:dyDescent="0.25">
      <c r="B41" s="1">
        <v>37435</v>
      </c>
      <c r="C41" s="8">
        <v>1873.079</v>
      </c>
      <c r="D41" s="10">
        <f t="shared" si="5"/>
        <v>-1.0440913715989097</v>
      </c>
      <c r="E41" s="8">
        <f t="shared" si="3"/>
        <v>-1.1740913715989096</v>
      </c>
      <c r="F41">
        <v>200206</v>
      </c>
      <c r="G41" s="8">
        <v>-7.21</v>
      </c>
      <c r="H41" s="8">
        <v>4.2699999999999996</v>
      </c>
      <c r="I41" s="8">
        <v>0.12</v>
      </c>
      <c r="J41" s="8">
        <v>0.13</v>
      </c>
      <c r="K41" s="6">
        <v>37422</v>
      </c>
      <c r="L41" s="8">
        <v>25.52</v>
      </c>
      <c r="M41" s="10">
        <f t="shared" si="6"/>
        <v>-5.6213017751479244</v>
      </c>
      <c r="N41" s="8">
        <f t="shared" si="4"/>
        <v>-5.7513017751479243</v>
      </c>
      <c r="O41" s="8"/>
      <c r="P41" s="9">
        <f t="shared" si="0"/>
        <v>-1.1740913715989096</v>
      </c>
      <c r="Q41" s="9">
        <f t="shared" si="1"/>
        <v>-7.21</v>
      </c>
      <c r="R41" s="9">
        <f t="shared" si="2"/>
        <v>-5.7513017751479243</v>
      </c>
    </row>
    <row r="42" spans="2:21" x14ac:dyDescent="0.25">
      <c r="B42" s="1">
        <v>37468</v>
      </c>
      <c r="C42" s="8">
        <v>1646.366</v>
      </c>
      <c r="D42" s="10">
        <f t="shared" si="5"/>
        <v>-12.103760706302291</v>
      </c>
      <c r="E42" s="8">
        <f t="shared" si="3"/>
        <v>-12.253760706302291</v>
      </c>
      <c r="F42">
        <v>200207</v>
      </c>
      <c r="G42" s="8">
        <v>-8.18</v>
      </c>
      <c r="H42" s="8">
        <v>-5.3</v>
      </c>
      <c r="I42" s="8">
        <v>-3.44</v>
      </c>
      <c r="J42" s="8">
        <v>0.15</v>
      </c>
      <c r="K42" s="6">
        <v>37452</v>
      </c>
      <c r="L42" s="8">
        <v>26.97</v>
      </c>
      <c r="M42" s="10">
        <f t="shared" si="6"/>
        <v>5.6818181818181879</v>
      </c>
      <c r="N42" s="8">
        <f t="shared" si="4"/>
        <v>5.5318181818181875</v>
      </c>
      <c r="O42" s="8"/>
      <c r="P42" s="9">
        <f t="shared" si="0"/>
        <v>-12.253760706302291</v>
      </c>
      <c r="Q42" s="9">
        <f t="shared" si="1"/>
        <v>-8.18</v>
      </c>
      <c r="R42" s="9">
        <f t="shared" si="2"/>
        <v>5.5318181818181875</v>
      </c>
      <c r="T42" s="35">
        <f>+G41+G42</f>
        <v>-15.39</v>
      </c>
      <c r="U42">
        <v>1</v>
      </c>
    </row>
    <row r="43" spans="2:21" x14ac:dyDescent="0.25">
      <c r="B43" s="1">
        <v>37498</v>
      </c>
      <c r="C43" s="8">
        <v>1727.64</v>
      </c>
      <c r="D43" s="10">
        <f t="shared" si="5"/>
        <v>4.9365693897954754</v>
      </c>
      <c r="E43" s="8">
        <f t="shared" si="3"/>
        <v>4.7965693897954758</v>
      </c>
      <c r="F43">
        <v>200208</v>
      </c>
      <c r="G43" s="8">
        <v>0.5</v>
      </c>
      <c r="H43" s="8">
        <v>-2.44</v>
      </c>
      <c r="I43" s="8">
        <v>2.52</v>
      </c>
      <c r="J43" s="8">
        <v>0.14000000000000001</v>
      </c>
      <c r="K43" s="6">
        <v>37483</v>
      </c>
      <c r="L43" s="8">
        <v>28.39</v>
      </c>
      <c r="M43" s="10">
        <f t="shared" si="6"/>
        <v>5.2651093807934757</v>
      </c>
      <c r="N43" s="8">
        <f t="shared" si="4"/>
        <v>5.125109380793476</v>
      </c>
      <c r="O43" s="8"/>
      <c r="P43" s="9">
        <f t="shared" si="0"/>
        <v>4.7965693897954758</v>
      </c>
      <c r="Q43" s="9">
        <f t="shared" si="1"/>
        <v>0.5</v>
      </c>
      <c r="R43" s="9">
        <f t="shared" si="2"/>
        <v>5.125109380793476</v>
      </c>
    </row>
    <row r="44" spans="2:21" x14ac:dyDescent="0.25">
      <c r="B44" s="1">
        <v>37529</v>
      </c>
      <c r="C44" s="8">
        <v>1685.7460000000001</v>
      </c>
      <c r="D44" s="10">
        <f t="shared" si="5"/>
        <v>-2.4249264893149047</v>
      </c>
      <c r="E44" s="8">
        <f t="shared" si="3"/>
        <v>-2.5649264893149049</v>
      </c>
      <c r="F44">
        <v>200209</v>
      </c>
      <c r="G44" s="8">
        <v>-10.35</v>
      </c>
      <c r="H44" s="8">
        <v>2.57</v>
      </c>
      <c r="I44" s="8">
        <v>1.32</v>
      </c>
      <c r="J44" s="8">
        <v>0.14000000000000001</v>
      </c>
      <c r="K44" s="6">
        <v>37514</v>
      </c>
      <c r="L44" s="8">
        <v>29.66</v>
      </c>
      <c r="M44" s="10">
        <f t="shared" si="6"/>
        <v>4.4734061289186222</v>
      </c>
      <c r="N44" s="8">
        <f t="shared" si="4"/>
        <v>4.3334061289186225</v>
      </c>
      <c r="O44" s="8"/>
      <c r="P44" s="9">
        <f t="shared" si="0"/>
        <v>-2.5649264893149049</v>
      </c>
      <c r="Q44" s="9">
        <f t="shared" si="1"/>
        <v>-10.35</v>
      </c>
      <c r="R44" s="9">
        <f t="shared" si="2"/>
        <v>4.3334061289186225</v>
      </c>
      <c r="T44" s="35">
        <f>+G43+G44</f>
        <v>-9.85</v>
      </c>
      <c r="U44">
        <v>1</v>
      </c>
    </row>
    <row r="45" spans="2:21" x14ac:dyDescent="0.25">
      <c r="B45" s="1">
        <v>37560</v>
      </c>
      <c r="C45" s="8">
        <v>1725.9780000000001</v>
      </c>
      <c r="D45" s="10">
        <f t="shared" si="5"/>
        <v>2.3865991673716058</v>
      </c>
      <c r="E45" s="8">
        <f t="shared" si="3"/>
        <v>2.2465991673716057</v>
      </c>
      <c r="F45">
        <v>200210</v>
      </c>
      <c r="G45" s="8">
        <v>7.84</v>
      </c>
      <c r="H45" s="8">
        <v>-2.91</v>
      </c>
      <c r="I45" s="8">
        <v>-5.45</v>
      </c>
      <c r="J45" s="8">
        <v>0.14000000000000001</v>
      </c>
      <c r="K45" s="6">
        <v>37544</v>
      </c>
      <c r="L45" s="8">
        <v>28.84</v>
      </c>
      <c r="M45" s="10">
        <f t="shared" si="6"/>
        <v>-2.7646662171274428</v>
      </c>
      <c r="N45" s="8">
        <f t="shared" si="4"/>
        <v>-2.9046662171274429</v>
      </c>
      <c r="O45" s="8"/>
      <c r="P45" s="9">
        <f t="shared" si="0"/>
        <v>2.2465991673716057</v>
      </c>
      <c r="Q45" s="9">
        <f t="shared" si="1"/>
        <v>7.84</v>
      </c>
      <c r="R45" s="9">
        <f t="shared" si="2"/>
        <v>-2.9046662171274429</v>
      </c>
    </row>
    <row r="46" spans="2:21" x14ac:dyDescent="0.25">
      <c r="B46" s="1">
        <v>37589</v>
      </c>
      <c r="C46" s="8">
        <v>1753.8530000000001</v>
      </c>
      <c r="D46" s="10">
        <f t="shared" si="5"/>
        <v>1.6150263792470199</v>
      </c>
      <c r="E46" s="8">
        <f t="shared" si="3"/>
        <v>1.4950263792470198</v>
      </c>
      <c r="F46">
        <v>200211</v>
      </c>
      <c r="G46" s="8">
        <v>5.96</v>
      </c>
      <c r="H46" s="8">
        <v>2.84</v>
      </c>
      <c r="I46" s="8">
        <v>-1.1200000000000001</v>
      </c>
      <c r="J46" s="8">
        <v>0.12</v>
      </c>
      <c r="K46" s="6">
        <v>37575</v>
      </c>
      <c r="L46" s="8">
        <v>26.35</v>
      </c>
      <c r="M46" s="10">
        <f t="shared" si="6"/>
        <v>-8.6338418862690673</v>
      </c>
      <c r="N46" s="8">
        <f t="shared" si="4"/>
        <v>-8.7538418862690666</v>
      </c>
      <c r="O46" s="8"/>
      <c r="P46" s="9">
        <f t="shared" si="0"/>
        <v>1.4950263792470198</v>
      </c>
      <c r="Q46" s="9">
        <f t="shared" si="1"/>
        <v>5.96</v>
      </c>
      <c r="R46" s="9">
        <f t="shared" si="2"/>
        <v>-8.7538418862690666</v>
      </c>
      <c r="T46" s="35">
        <f>+G45+G46</f>
        <v>13.8</v>
      </c>
      <c r="U46">
        <v>1</v>
      </c>
    </row>
    <row r="47" spans="2:21" x14ac:dyDescent="0.25">
      <c r="B47" s="1">
        <v>37621</v>
      </c>
      <c r="C47" s="8">
        <v>1826.85</v>
      </c>
      <c r="D47" s="10">
        <f t="shared" si="5"/>
        <v>4.162093402354694</v>
      </c>
      <c r="E47" s="8">
        <f t="shared" si="3"/>
        <v>4.0520934023546937</v>
      </c>
      <c r="F47">
        <v>200212</v>
      </c>
      <c r="G47" s="8">
        <v>-5.76</v>
      </c>
      <c r="H47" s="8">
        <v>0.01</v>
      </c>
      <c r="I47" s="8">
        <v>2.23</v>
      </c>
      <c r="J47" s="8">
        <v>0.11</v>
      </c>
      <c r="K47" s="6">
        <v>37605</v>
      </c>
      <c r="L47" s="8">
        <v>29.46</v>
      </c>
      <c r="M47" s="10">
        <f t="shared" si="6"/>
        <v>11.802656546489555</v>
      </c>
      <c r="N47" s="8">
        <f t="shared" si="4"/>
        <v>11.692656546489555</v>
      </c>
      <c r="O47" s="8"/>
      <c r="P47" s="9">
        <f t="shared" si="0"/>
        <v>4.0520934023546937</v>
      </c>
      <c r="Q47" s="9">
        <f t="shared" si="1"/>
        <v>-5.76</v>
      </c>
      <c r="R47" s="9">
        <f t="shared" si="2"/>
        <v>11.692656546489555</v>
      </c>
    </row>
    <row r="48" spans="2:21" x14ac:dyDescent="0.25">
      <c r="B48" s="1">
        <v>37652</v>
      </c>
      <c r="C48" s="8">
        <v>1777.1969999999999</v>
      </c>
      <c r="D48" s="10">
        <f t="shared" si="5"/>
        <v>-2.7179571393382118</v>
      </c>
      <c r="E48" s="8">
        <f t="shared" si="3"/>
        <v>-2.8179571393382119</v>
      </c>
      <c r="F48">
        <v>200301</v>
      </c>
      <c r="G48" s="8">
        <v>-2.57</v>
      </c>
      <c r="H48" s="8">
        <v>1.39</v>
      </c>
      <c r="I48" s="8">
        <v>-0.93</v>
      </c>
      <c r="J48" s="8">
        <v>0.1</v>
      </c>
      <c r="K48" s="6">
        <v>37636</v>
      </c>
      <c r="L48" s="8">
        <v>32.950000000000003</v>
      </c>
      <c r="M48" s="10">
        <f t="shared" si="6"/>
        <v>11.846571622539038</v>
      </c>
      <c r="N48" s="8">
        <f t="shared" si="4"/>
        <v>11.746571622539038</v>
      </c>
      <c r="O48" s="8"/>
      <c r="P48" s="9">
        <f t="shared" si="0"/>
        <v>-2.8179571393382119</v>
      </c>
      <c r="Q48" s="9">
        <f t="shared" si="1"/>
        <v>-2.57</v>
      </c>
      <c r="R48" s="9">
        <f t="shared" si="2"/>
        <v>11.746571622539038</v>
      </c>
      <c r="T48" s="35">
        <f>+G47+G48</f>
        <v>-8.33</v>
      </c>
      <c r="U48">
        <v>1</v>
      </c>
    </row>
    <row r="49" spans="2:21" x14ac:dyDescent="0.25">
      <c r="B49" s="1">
        <v>37680</v>
      </c>
      <c r="C49" s="8">
        <v>1827.077</v>
      </c>
      <c r="D49" s="10">
        <f t="shared" si="5"/>
        <v>2.8066669029938707</v>
      </c>
      <c r="E49" s="8">
        <f t="shared" si="3"/>
        <v>2.7166669029938708</v>
      </c>
      <c r="F49">
        <v>200302</v>
      </c>
      <c r="G49" s="8">
        <v>-1.88</v>
      </c>
      <c r="H49" s="8">
        <v>-0.34</v>
      </c>
      <c r="I49" s="8">
        <v>-1.45</v>
      </c>
      <c r="J49" s="8">
        <v>0.09</v>
      </c>
      <c r="K49" s="6">
        <v>37667</v>
      </c>
      <c r="L49" s="8">
        <v>35.83</v>
      </c>
      <c r="M49" s="10">
        <f t="shared" si="6"/>
        <v>8.7405159332321514</v>
      </c>
      <c r="N49" s="8">
        <f t="shared" si="4"/>
        <v>8.6505159332321515</v>
      </c>
      <c r="O49" s="8"/>
      <c r="P49" s="9">
        <f t="shared" si="0"/>
        <v>2.7166669029938708</v>
      </c>
      <c r="Q49" s="9">
        <f t="shared" si="1"/>
        <v>-1.88</v>
      </c>
      <c r="R49" s="9">
        <f t="shared" si="2"/>
        <v>8.6505159332321515</v>
      </c>
    </row>
    <row r="50" spans="2:21" x14ac:dyDescent="0.25">
      <c r="B50" s="1">
        <v>37711</v>
      </c>
      <c r="C50" s="8">
        <v>1825.289</v>
      </c>
      <c r="D50" s="10">
        <f t="shared" si="5"/>
        <v>-9.7861228618167928E-2</v>
      </c>
      <c r="E50" s="8">
        <f t="shared" si="3"/>
        <v>-0.19786122861816793</v>
      </c>
      <c r="F50">
        <v>200303</v>
      </c>
      <c r="G50" s="8">
        <v>1.0900000000000001</v>
      </c>
      <c r="H50" s="8">
        <v>0.89</v>
      </c>
      <c r="I50" s="8">
        <v>-2.08</v>
      </c>
      <c r="J50" s="8">
        <v>0.1</v>
      </c>
      <c r="K50" s="6">
        <v>37695</v>
      </c>
      <c r="L50" s="8">
        <v>33.51</v>
      </c>
      <c r="M50" s="10">
        <f t="shared" si="6"/>
        <v>-6.4750209321797421</v>
      </c>
      <c r="N50" s="8">
        <f t="shared" si="4"/>
        <v>-6.5750209321797417</v>
      </c>
      <c r="O50" s="8"/>
      <c r="P50" s="9">
        <f t="shared" si="0"/>
        <v>-0.19786122861816793</v>
      </c>
      <c r="Q50" s="9">
        <f t="shared" si="1"/>
        <v>1.0900000000000001</v>
      </c>
      <c r="R50" s="9">
        <f t="shared" si="2"/>
        <v>-6.5750209321797417</v>
      </c>
      <c r="T50" s="35">
        <f>+G49+G50</f>
        <v>-0.78999999999999981</v>
      </c>
      <c r="U50">
        <v>1</v>
      </c>
    </row>
    <row r="51" spans="2:21" x14ac:dyDescent="0.25">
      <c r="B51" s="1">
        <v>37741</v>
      </c>
      <c r="C51" s="8">
        <v>1832.423</v>
      </c>
      <c r="D51" s="10">
        <f t="shared" si="5"/>
        <v>0.39084221731462421</v>
      </c>
      <c r="E51" s="8">
        <f t="shared" si="3"/>
        <v>0.29084221731462423</v>
      </c>
      <c r="F51">
        <v>200304</v>
      </c>
      <c r="G51" s="8">
        <v>8.2200000000000006</v>
      </c>
      <c r="H51" s="8">
        <v>0.56000000000000005</v>
      </c>
      <c r="I51" s="8">
        <v>1.03</v>
      </c>
      <c r="J51" s="8">
        <v>0.1</v>
      </c>
      <c r="K51" s="6">
        <v>37726</v>
      </c>
      <c r="L51" s="8">
        <v>28.17</v>
      </c>
      <c r="M51" s="10">
        <f t="shared" si="6"/>
        <v>-15.935541629364359</v>
      </c>
      <c r="N51" s="8">
        <f t="shared" si="4"/>
        <v>-16.03554162936436</v>
      </c>
      <c r="O51" s="8"/>
      <c r="P51" s="9">
        <f t="shared" si="0"/>
        <v>0.29084221731462423</v>
      </c>
      <c r="Q51" s="9">
        <f t="shared" si="1"/>
        <v>8.2200000000000006</v>
      </c>
      <c r="R51" s="9">
        <f t="shared" si="2"/>
        <v>-16.03554162936436</v>
      </c>
    </row>
    <row r="52" spans="2:21" x14ac:dyDescent="0.25">
      <c r="B52" s="1">
        <v>37771</v>
      </c>
      <c r="C52" s="8">
        <v>2040.191</v>
      </c>
      <c r="D52" s="10">
        <f t="shared" si="5"/>
        <v>11.338430045900981</v>
      </c>
      <c r="E52" s="8">
        <f t="shared" si="3"/>
        <v>11.248430045900982</v>
      </c>
      <c r="F52">
        <v>200305</v>
      </c>
      <c r="G52" s="8">
        <v>6.05</v>
      </c>
      <c r="H52" s="8">
        <v>4.6900000000000004</v>
      </c>
      <c r="I52" s="8">
        <v>-0.28999999999999998</v>
      </c>
      <c r="J52" s="8">
        <v>0.09</v>
      </c>
      <c r="K52" s="6">
        <v>37756</v>
      </c>
      <c r="L52" s="8">
        <v>28.11</v>
      </c>
      <c r="M52" s="10">
        <f t="shared" si="6"/>
        <v>-0.21299254526092604</v>
      </c>
      <c r="N52" s="8">
        <f t="shared" si="4"/>
        <v>-0.30299254526092601</v>
      </c>
      <c r="O52" s="8"/>
      <c r="P52" s="9">
        <f t="shared" si="0"/>
        <v>11.248430045900982</v>
      </c>
      <c r="Q52" s="9">
        <f t="shared" si="1"/>
        <v>6.05</v>
      </c>
      <c r="R52" s="9">
        <f t="shared" si="2"/>
        <v>-0.30299254526092601</v>
      </c>
      <c r="T52" s="35">
        <f>+G51+G52</f>
        <v>14.27</v>
      </c>
      <c r="U52">
        <v>1</v>
      </c>
    </row>
    <row r="53" spans="2:21" x14ac:dyDescent="0.25">
      <c r="B53" s="1">
        <v>37802</v>
      </c>
      <c r="C53" s="8">
        <v>2042.462</v>
      </c>
      <c r="D53" s="10">
        <f t="shared" si="5"/>
        <v>0.11131310744925127</v>
      </c>
      <c r="E53" s="8">
        <f t="shared" si="3"/>
        <v>1.1313107449251264E-2</v>
      </c>
      <c r="F53">
        <v>200306</v>
      </c>
      <c r="G53" s="8">
        <v>1.42</v>
      </c>
      <c r="H53" s="8">
        <v>1.67</v>
      </c>
      <c r="I53" s="8">
        <v>0.68</v>
      </c>
      <c r="J53" s="8">
        <v>0.1</v>
      </c>
      <c r="K53" s="6">
        <v>37787</v>
      </c>
      <c r="L53" s="8">
        <v>30.66</v>
      </c>
      <c r="M53" s="10">
        <f t="shared" si="6"/>
        <v>9.0715048025613587</v>
      </c>
      <c r="N53" s="8">
        <f t="shared" si="4"/>
        <v>8.9715048025613591</v>
      </c>
      <c r="O53" s="8"/>
      <c r="P53" s="9">
        <f t="shared" si="0"/>
        <v>1.1313107449251264E-2</v>
      </c>
      <c r="Q53" s="9">
        <f t="shared" si="1"/>
        <v>1.42</v>
      </c>
      <c r="R53" s="9">
        <f t="shared" si="2"/>
        <v>8.9715048025613591</v>
      </c>
    </row>
    <row r="54" spans="2:21" x14ac:dyDescent="0.25">
      <c r="B54" s="1">
        <v>37833</v>
      </c>
      <c r="C54" s="8">
        <v>1942.4760000000001</v>
      </c>
      <c r="D54" s="10">
        <f t="shared" si="5"/>
        <v>-4.8953664743823788</v>
      </c>
      <c r="E54" s="8">
        <f t="shared" si="3"/>
        <v>-4.9653664743823791</v>
      </c>
      <c r="F54">
        <v>200307</v>
      </c>
      <c r="G54" s="8">
        <v>2.35</v>
      </c>
      <c r="H54" s="8">
        <v>5.24</v>
      </c>
      <c r="I54" s="8">
        <v>-1.1299999999999999</v>
      </c>
      <c r="J54" s="8">
        <v>7.0000000000000007E-2</v>
      </c>
      <c r="K54" s="6">
        <v>37817</v>
      </c>
      <c r="L54" s="8">
        <v>30.76</v>
      </c>
      <c r="M54" s="10">
        <f t="shared" si="6"/>
        <v>0.32615786040444128</v>
      </c>
      <c r="N54" s="8">
        <f t="shared" si="4"/>
        <v>0.25615786040444127</v>
      </c>
      <c r="O54" s="8"/>
      <c r="P54" s="9">
        <f t="shared" si="0"/>
        <v>-4.9653664743823791</v>
      </c>
      <c r="Q54" s="9">
        <f t="shared" si="1"/>
        <v>2.35</v>
      </c>
      <c r="R54" s="9">
        <f t="shared" si="2"/>
        <v>0.25615786040444127</v>
      </c>
      <c r="T54" s="35">
        <f>+G53+G54</f>
        <v>3.77</v>
      </c>
      <c r="U54">
        <v>1</v>
      </c>
    </row>
    <row r="55" spans="2:21" x14ac:dyDescent="0.25">
      <c r="B55" s="1">
        <v>37862</v>
      </c>
      <c r="C55" s="8">
        <v>2084.1970000000001</v>
      </c>
      <c r="D55" s="10">
        <f t="shared" si="5"/>
        <v>7.2958945181304635</v>
      </c>
      <c r="E55" s="8">
        <f t="shared" si="3"/>
        <v>7.2258945181304632</v>
      </c>
      <c r="F55">
        <v>200308</v>
      </c>
      <c r="G55" s="8">
        <v>2.34</v>
      </c>
      <c r="H55" s="8">
        <v>2.6</v>
      </c>
      <c r="I55" s="8">
        <v>2.0299999999999998</v>
      </c>
      <c r="J55" s="8">
        <v>7.0000000000000007E-2</v>
      </c>
      <c r="K55" s="6">
        <v>37848</v>
      </c>
      <c r="L55" s="8">
        <v>31.57</v>
      </c>
      <c r="M55" s="10">
        <f t="shared" si="6"/>
        <v>2.6332899869961013</v>
      </c>
      <c r="N55" s="8">
        <f t="shared" si="4"/>
        <v>2.5632899869961014</v>
      </c>
      <c r="O55" s="8"/>
      <c r="P55" s="9">
        <f t="shared" si="0"/>
        <v>7.2258945181304632</v>
      </c>
      <c r="Q55" s="9">
        <f t="shared" si="1"/>
        <v>2.34</v>
      </c>
      <c r="R55" s="9">
        <f t="shared" si="2"/>
        <v>2.5632899869961014</v>
      </c>
    </row>
    <row r="56" spans="2:21" x14ac:dyDescent="0.25">
      <c r="B56" s="1">
        <v>37894</v>
      </c>
      <c r="C56" s="8">
        <v>2042.17</v>
      </c>
      <c r="D56" s="10">
        <f t="shared" si="5"/>
        <v>-2.0164600563190582</v>
      </c>
      <c r="E56" s="8">
        <f t="shared" si="3"/>
        <v>-2.0964600563190583</v>
      </c>
      <c r="F56">
        <v>200309</v>
      </c>
      <c r="G56" s="8">
        <v>-1.24</v>
      </c>
      <c r="H56" s="8">
        <v>0.8</v>
      </c>
      <c r="I56" s="8">
        <v>0.01</v>
      </c>
      <c r="J56" s="8">
        <v>0.08</v>
      </c>
      <c r="K56" s="6">
        <v>37879</v>
      </c>
      <c r="L56" s="8">
        <v>28.31</v>
      </c>
      <c r="M56" s="10">
        <f t="shared" si="6"/>
        <v>-10.326259106746916</v>
      </c>
      <c r="N56" s="8">
        <f t="shared" si="4"/>
        <v>-10.406259106746916</v>
      </c>
      <c r="O56" s="8"/>
      <c r="P56" s="9">
        <f t="shared" si="0"/>
        <v>-2.0964600563190583</v>
      </c>
      <c r="Q56" s="9">
        <f t="shared" si="1"/>
        <v>-1.24</v>
      </c>
      <c r="R56" s="9">
        <f t="shared" si="2"/>
        <v>-10.406259106746916</v>
      </c>
      <c r="T56" s="35">
        <f>+G55+G56</f>
        <v>1.0999999999999999</v>
      </c>
      <c r="U56">
        <v>1</v>
      </c>
    </row>
    <row r="57" spans="2:21" x14ac:dyDescent="0.25">
      <c r="B57" s="1">
        <v>37925</v>
      </c>
      <c r="C57" s="8">
        <v>2098.9070000000002</v>
      </c>
      <c r="D57" s="10">
        <f t="shared" si="5"/>
        <v>2.7782701733939819</v>
      </c>
      <c r="E57" s="8">
        <f t="shared" si="3"/>
        <v>2.708270173393982</v>
      </c>
      <c r="F57">
        <v>200310</v>
      </c>
      <c r="G57" s="8">
        <v>6.08</v>
      </c>
      <c r="H57" s="8">
        <v>2.68</v>
      </c>
      <c r="I57" s="8">
        <v>1.77</v>
      </c>
      <c r="J57" s="8">
        <v>7.0000000000000007E-2</v>
      </c>
      <c r="K57" s="6">
        <v>37909</v>
      </c>
      <c r="L57" s="8">
        <v>30.34</v>
      </c>
      <c r="M57" s="10">
        <f t="shared" si="6"/>
        <v>7.1706110914871113</v>
      </c>
      <c r="N57" s="8">
        <f t="shared" si="4"/>
        <v>7.100611091487111</v>
      </c>
      <c r="O57" s="8"/>
      <c r="P57" s="9">
        <f t="shared" si="0"/>
        <v>2.708270173393982</v>
      </c>
      <c r="Q57" s="9">
        <f t="shared" si="1"/>
        <v>6.08</v>
      </c>
      <c r="R57" s="9">
        <f t="shared" si="2"/>
        <v>7.100611091487111</v>
      </c>
    </row>
    <row r="58" spans="2:21" x14ac:dyDescent="0.25">
      <c r="B58" s="1">
        <v>37953</v>
      </c>
      <c r="C58" s="8">
        <v>2156.873</v>
      </c>
      <c r="D58" s="10">
        <f t="shared" si="5"/>
        <v>2.7617231254171815</v>
      </c>
      <c r="E58" s="8">
        <f t="shared" si="3"/>
        <v>2.6917231254171816</v>
      </c>
      <c r="F58">
        <v>200311</v>
      </c>
      <c r="G58" s="8">
        <v>1.35</v>
      </c>
      <c r="H58" s="8">
        <v>2.02</v>
      </c>
      <c r="I58" s="8">
        <v>1.85</v>
      </c>
      <c r="J58" s="8">
        <v>7.0000000000000007E-2</v>
      </c>
      <c r="K58" s="6">
        <v>37940</v>
      </c>
      <c r="L58" s="8">
        <v>31.11</v>
      </c>
      <c r="M58" s="10">
        <f t="shared" si="6"/>
        <v>2.5379037574159602</v>
      </c>
      <c r="N58" s="8">
        <f t="shared" si="4"/>
        <v>2.4679037574159604</v>
      </c>
      <c r="O58" s="8"/>
      <c r="P58" s="9">
        <f t="shared" si="0"/>
        <v>2.6917231254171816</v>
      </c>
      <c r="Q58" s="9">
        <f t="shared" si="1"/>
        <v>1.35</v>
      </c>
      <c r="R58" s="9">
        <f t="shared" si="2"/>
        <v>2.4679037574159604</v>
      </c>
      <c r="T58" s="35">
        <f>+G57+G58</f>
        <v>7.43</v>
      </c>
      <c r="U58">
        <v>1</v>
      </c>
    </row>
    <row r="59" spans="2:21" x14ac:dyDescent="0.25">
      <c r="B59" s="1">
        <v>37986</v>
      </c>
      <c r="C59" s="8">
        <v>2445.5010000000002</v>
      </c>
      <c r="D59" s="10">
        <f t="shared" si="5"/>
        <v>13.381780012082324</v>
      </c>
      <c r="E59" s="8">
        <f t="shared" si="3"/>
        <v>13.301780012082324</v>
      </c>
      <c r="F59">
        <v>200312</v>
      </c>
      <c r="G59" s="8">
        <v>4.29</v>
      </c>
      <c r="H59" s="8">
        <v>-3</v>
      </c>
      <c r="I59" s="8">
        <v>2.41</v>
      </c>
      <c r="J59" s="8">
        <v>0.08</v>
      </c>
      <c r="K59" s="6">
        <v>37970</v>
      </c>
      <c r="L59" s="8">
        <v>32.130000000000003</v>
      </c>
      <c r="M59" s="10">
        <f t="shared" si="6"/>
        <v>3.2786885245901676</v>
      </c>
      <c r="N59" s="8">
        <f t="shared" si="4"/>
        <v>3.1986885245901675</v>
      </c>
      <c r="O59" s="8"/>
      <c r="P59" s="9">
        <f t="shared" si="0"/>
        <v>13.301780012082324</v>
      </c>
      <c r="Q59" s="9">
        <f t="shared" si="1"/>
        <v>4.29</v>
      </c>
      <c r="R59" s="9">
        <f t="shared" si="2"/>
        <v>3.1986885245901675</v>
      </c>
    </row>
    <row r="60" spans="2:21" x14ac:dyDescent="0.25">
      <c r="B60" s="1">
        <v>38016</v>
      </c>
      <c r="C60" s="8">
        <v>2469.3119999999999</v>
      </c>
      <c r="D60" s="10">
        <f t="shared" si="5"/>
        <v>0.97366551884459085</v>
      </c>
      <c r="E60" s="8">
        <f t="shared" si="3"/>
        <v>0.90366551884459079</v>
      </c>
      <c r="F60">
        <v>200401</v>
      </c>
      <c r="G60" s="8">
        <v>2.15</v>
      </c>
      <c r="H60" s="8">
        <v>2.8</v>
      </c>
      <c r="I60" s="8">
        <v>1.97</v>
      </c>
      <c r="J60" s="8">
        <v>7.0000000000000007E-2</v>
      </c>
      <c r="K60" s="6">
        <v>38001</v>
      </c>
      <c r="L60" s="8">
        <v>34.31</v>
      </c>
      <c r="M60" s="10">
        <f t="shared" si="6"/>
        <v>6.7849361967009081</v>
      </c>
      <c r="N60" s="8">
        <f t="shared" si="4"/>
        <v>6.7149361967009078</v>
      </c>
      <c r="O60" s="8"/>
      <c r="P60" s="9">
        <f t="shared" si="0"/>
        <v>0.90366551884459079</v>
      </c>
      <c r="Q60" s="9">
        <f t="shared" si="1"/>
        <v>2.15</v>
      </c>
      <c r="R60" s="9">
        <f t="shared" si="2"/>
        <v>6.7149361967009078</v>
      </c>
      <c r="T60" s="35">
        <f>+G59+G60</f>
        <v>6.4399999999999995</v>
      </c>
      <c r="U60">
        <v>1</v>
      </c>
    </row>
    <row r="61" spans="2:21" x14ac:dyDescent="0.25">
      <c r="B61" s="1">
        <v>38044</v>
      </c>
      <c r="C61" s="8">
        <v>2615.0250000000001</v>
      </c>
      <c r="D61" s="10">
        <f t="shared" si="5"/>
        <v>5.9009554078220949</v>
      </c>
      <c r="E61" s="8">
        <f t="shared" si="3"/>
        <v>5.8409554078220953</v>
      </c>
      <c r="F61">
        <v>200402</v>
      </c>
      <c r="G61" s="8">
        <v>1.4</v>
      </c>
      <c r="H61" s="8">
        <v>-1.43</v>
      </c>
      <c r="I61" s="8">
        <v>0.5</v>
      </c>
      <c r="J61" s="8">
        <v>0.06</v>
      </c>
      <c r="K61" s="6">
        <v>38032</v>
      </c>
      <c r="L61" s="8">
        <v>34.69</v>
      </c>
      <c r="M61" s="10">
        <f t="shared" si="6"/>
        <v>1.1075488195861238</v>
      </c>
      <c r="N61" s="8">
        <f t="shared" si="4"/>
        <v>1.0475488195861238</v>
      </c>
      <c r="O61" s="8"/>
      <c r="P61" s="9">
        <f t="shared" si="0"/>
        <v>5.8409554078220953</v>
      </c>
      <c r="Q61" s="9">
        <f t="shared" si="1"/>
        <v>1.4</v>
      </c>
      <c r="R61" s="9">
        <f t="shared" si="2"/>
        <v>1.0475488195861238</v>
      </c>
    </row>
    <row r="62" spans="2:21" x14ac:dyDescent="0.25">
      <c r="B62" s="1">
        <v>38077</v>
      </c>
      <c r="C62" s="8">
        <v>2711.1709999999998</v>
      </c>
      <c r="D62" s="10">
        <f t="shared" si="5"/>
        <v>3.6766761312033269</v>
      </c>
      <c r="E62" s="8">
        <f t="shared" si="3"/>
        <v>3.5866761312033271</v>
      </c>
      <c r="F62">
        <v>200403</v>
      </c>
      <c r="G62" s="8">
        <v>-1.32</v>
      </c>
      <c r="H62" s="8">
        <v>1.75</v>
      </c>
      <c r="I62" s="8">
        <v>0.22</v>
      </c>
      <c r="J62" s="8">
        <v>0.09</v>
      </c>
      <c r="K62" s="6">
        <v>38061</v>
      </c>
      <c r="L62" s="8">
        <v>36.74</v>
      </c>
      <c r="M62" s="10">
        <f t="shared" si="6"/>
        <v>5.9094840011530758</v>
      </c>
      <c r="N62" s="8">
        <f t="shared" si="4"/>
        <v>5.819484001153076</v>
      </c>
      <c r="O62" s="8"/>
      <c r="P62" s="9">
        <f t="shared" si="0"/>
        <v>3.5866761312033271</v>
      </c>
      <c r="Q62" s="9">
        <f t="shared" si="1"/>
        <v>-1.32</v>
      </c>
      <c r="R62" s="9">
        <f t="shared" si="2"/>
        <v>5.819484001153076</v>
      </c>
      <c r="T62" s="35">
        <f>+G61+G62</f>
        <v>7.9999999999999849E-2</v>
      </c>
      <c r="U62">
        <v>1</v>
      </c>
    </row>
    <row r="63" spans="2:21" x14ac:dyDescent="0.25">
      <c r="B63" s="1">
        <v>38107</v>
      </c>
      <c r="C63" s="8">
        <v>2799.03</v>
      </c>
      <c r="D63" s="10">
        <f t="shared" si="5"/>
        <v>3.2406292336411235</v>
      </c>
      <c r="E63" s="8">
        <f t="shared" si="3"/>
        <v>3.1606292336411235</v>
      </c>
      <c r="F63">
        <v>200404</v>
      </c>
      <c r="G63" s="8">
        <v>-1.83</v>
      </c>
      <c r="H63" s="8">
        <v>-2.06</v>
      </c>
      <c r="I63" s="8">
        <v>-2.62</v>
      </c>
      <c r="J63" s="8">
        <v>0.08</v>
      </c>
      <c r="K63" s="6">
        <v>38092</v>
      </c>
      <c r="L63" s="8">
        <v>36.75</v>
      </c>
      <c r="M63" s="10">
        <f t="shared" si="6"/>
        <v>2.7218290691344293E-2</v>
      </c>
      <c r="N63" s="8">
        <f t="shared" si="4"/>
        <v>-5.2781709308655708E-2</v>
      </c>
      <c r="O63" s="8"/>
      <c r="P63" s="9">
        <f t="shared" si="0"/>
        <v>3.1606292336411235</v>
      </c>
      <c r="Q63" s="9">
        <f t="shared" si="1"/>
        <v>-1.83</v>
      </c>
      <c r="R63" s="9">
        <f t="shared" si="2"/>
        <v>-5.2781709308655708E-2</v>
      </c>
    </row>
    <row r="64" spans="2:21" x14ac:dyDescent="0.25">
      <c r="B64" s="1">
        <v>38138</v>
      </c>
      <c r="C64" s="8">
        <v>2822.2260000000001</v>
      </c>
      <c r="D64" s="10">
        <f t="shared" si="5"/>
        <v>0.82871566221154325</v>
      </c>
      <c r="E64" s="8">
        <f t="shared" si="3"/>
        <v>0.76871566221154319</v>
      </c>
      <c r="F64">
        <v>200405</v>
      </c>
      <c r="G64" s="8">
        <v>1.17</v>
      </c>
      <c r="H64" s="8">
        <v>-0.21</v>
      </c>
      <c r="I64" s="8">
        <v>-0.39</v>
      </c>
      <c r="J64" s="8">
        <v>0.06</v>
      </c>
      <c r="K64" s="6">
        <v>38122</v>
      </c>
      <c r="L64" s="8">
        <v>40.28</v>
      </c>
      <c r="M64" s="10">
        <f t="shared" si="6"/>
        <v>9.6054421768707599</v>
      </c>
      <c r="N64" s="8">
        <f t="shared" si="4"/>
        <v>9.5454421768707594</v>
      </c>
      <c r="O64" s="8"/>
      <c r="P64" s="9">
        <f t="shared" si="0"/>
        <v>0.76871566221154319</v>
      </c>
      <c r="Q64" s="9">
        <f t="shared" si="1"/>
        <v>1.17</v>
      </c>
      <c r="R64" s="9">
        <f t="shared" si="2"/>
        <v>9.5454421768707594</v>
      </c>
      <c r="T64" s="35">
        <f>+G63+G64</f>
        <v>-0.66000000000000014</v>
      </c>
      <c r="U64">
        <v>1</v>
      </c>
    </row>
    <row r="65" spans="2:21" x14ac:dyDescent="0.25">
      <c r="B65" s="1">
        <v>38168</v>
      </c>
      <c r="C65" s="8">
        <v>3117.6080000000002</v>
      </c>
      <c r="D65" s="10">
        <f t="shared" si="5"/>
        <v>10.466277328605145</v>
      </c>
      <c r="E65" s="8">
        <f t="shared" si="3"/>
        <v>10.386277328605145</v>
      </c>
      <c r="F65">
        <v>200406</v>
      </c>
      <c r="G65" s="8">
        <v>1.86</v>
      </c>
      <c r="H65" s="8">
        <v>2.2599999999999998</v>
      </c>
      <c r="I65" s="8">
        <v>1.39</v>
      </c>
      <c r="J65" s="8">
        <v>0.08</v>
      </c>
      <c r="K65" s="6">
        <v>38153</v>
      </c>
      <c r="L65" s="8">
        <v>38.03</v>
      </c>
      <c r="M65" s="10">
        <f t="shared" si="6"/>
        <v>-5.5858987090367407</v>
      </c>
      <c r="N65" s="8">
        <f t="shared" si="4"/>
        <v>-5.6658987090367408</v>
      </c>
      <c r="O65" s="8"/>
      <c r="P65" s="9">
        <f t="shared" si="0"/>
        <v>10.386277328605145</v>
      </c>
      <c r="Q65" s="9">
        <f t="shared" si="1"/>
        <v>1.86</v>
      </c>
      <c r="R65" s="9">
        <f t="shared" si="2"/>
        <v>-5.6658987090367408</v>
      </c>
    </row>
    <row r="66" spans="2:21" x14ac:dyDescent="0.25">
      <c r="B66" s="1">
        <v>38198</v>
      </c>
      <c r="C66" s="8">
        <v>3211.402</v>
      </c>
      <c r="D66" s="10">
        <f t="shared" si="5"/>
        <v>3.0085244841558056</v>
      </c>
      <c r="E66" s="8">
        <f t="shared" si="3"/>
        <v>2.9085244841558056</v>
      </c>
      <c r="F66">
        <v>200407</v>
      </c>
      <c r="G66" s="8">
        <v>-4.0599999999999996</v>
      </c>
      <c r="H66" s="8">
        <v>-3.81</v>
      </c>
      <c r="I66" s="8">
        <v>4.12</v>
      </c>
      <c r="J66" s="8">
        <v>0.1</v>
      </c>
      <c r="K66" s="6">
        <v>38183</v>
      </c>
      <c r="L66" s="8">
        <v>40.78</v>
      </c>
      <c r="M66" s="10">
        <f t="shared" si="6"/>
        <v>7.2311333158033175</v>
      </c>
      <c r="N66" s="8">
        <f t="shared" si="4"/>
        <v>7.1311333158033179</v>
      </c>
      <c r="O66" s="8"/>
      <c r="P66" s="9">
        <f t="shared" si="0"/>
        <v>2.9085244841558056</v>
      </c>
      <c r="Q66" s="9">
        <f t="shared" si="1"/>
        <v>-4.0599999999999996</v>
      </c>
      <c r="R66" s="9">
        <f t="shared" si="2"/>
        <v>7.1311333158033179</v>
      </c>
      <c r="T66" s="35">
        <f>+G65+G66</f>
        <v>-2.1999999999999993</v>
      </c>
      <c r="U66">
        <v>1</v>
      </c>
    </row>
    <row r="67" spans="2:21" x14ac:dyDescent="0.25">
      <c r="B67" s="1">
        <v>38230</v>
      </c>
      <c r="C67" s="8">
        <v>3055.25</v>
      </c>
      <c r="D67" s="10">
        <f t="shared" si="5"/>
        <v>-4.8624245734417588</v>
      </c>
      <c r="E67" s="8">
        <f t="shared" si="3"/>
        <v>-4.9724245734417591</v>
      </c>
      <c r="F67">
        <v>200408</v>
      </c>
      <c r="G67" s="8">
        <v>0.08</v>
      </c>
      <c r="H67" s="8">
        <v>-1.62</v>
      </c>
      <c r="I67" s="8">
        <v>1.02</v>
      </c>
      <c r="J67" s="8">
        <v>0.11</v>
      </c>
      <c r="K67" s="6">
        <v>38214</v>
      </c>
      <c r="L67" s="8">
        <v>44.9</v>
      </c>
      <c r="M67" s="10">
        <f t="shared" si="6"/>
        <v>10.102991662579687</v>
      </c>
      <c r="N67" s="8">
        <f t="shared" si="4"/>
        <v>9.9929916625796871</v>
      </c>
      <c r="O67" s="8"/>
      <c r="P67" s="9">
        <f t="shared" si="0"/>
        <v>-4.9724245734417591</v>
      </c>
      <c r="Q67" s="9">
        <f t="shared" si="1"/>
        <v>0.08</v>
      </c>
      <c r="R67" s="9">
        <f t="shared" si="2"/>
        <v>9.9929916625796871</v>
      </c>
    </row>
    <row r="68" spans="2:21" x14ac:dyDescent="0.25">
      <c r="B68" s="1">
        <v>38260</v>
      </c>
      <c r="C68" s="8">
        <v>3462.8409999999999</v>
      </c>
      <c r="D68" s="10">
        <f t="shared" si="5"/>
        <v>13.340675885770391</v>
      </c>
      <c r="E68" s="8">
        <f t="shared" si="3"/>
        <v>13.230675885770392</v>
      </c>
      <c r="F68">
        <v>200409</v>
      </c>
      <c r="G68" s="8">
        <v>1.6</v>
      </c>
      <c r="H68" s="8">
        <v>3.04</v>
      </c>
      <c r="I68" s="8">
        <v>-0.25</v>
      </c>
      <c r="J68" s="8">
        <v>0.11</v>
      </c>
      <c r="K68" s="6">
        <v>38245</v>
      </c>
      <c r="L68" s="8">
        <v>45.94</v>
      </c>
      <c r="M68" s="10">
        <f t="shared" si="6"/>
        <v>2.3162583518930857</v>
      </c>
      <c r="N68" s="8">
        <f t="shared" si="4"/>
        <v>2.2062583518930858</v>
      </c>
      <c r="O68" s="8"/>
      <c r="P68" s="9">
        <f t="shared" si="0"/>
        <v>13.230675885770392</v>
      </c>
      <c r="Q68" s="9">
        <f t="shared" si="1"/>
        <v>1.6</v>
      </c>
      <c r="R68" s="9">
        <f t="shared" si="2"/>
        <v>2.2062583518930858</v>
      </c>
      <c r="T68" s="35">
        <f>+G67+G68</f>
        <v>1.6800000000000002</v>
      </c>
      <c r="U68">
        <v>1</v>
      </c>
    </row>
    <row r="69" spans="2:21" x14ac:dyDescent="0.25">
      <c r="B69" s="1">
        <v>38289</v>
      </c>
      <c r="C69" s="8">
        <v>3490.1979999999999</v>
      </c>
      <c r="D69" s="10">
        <f t="shared" si="5"/>
        <v>0.79001605906825478</v>
      </c>
      <c r="E69" s="8">
        <f t="shared" si="3"/>
        <v>0.6800160590682548</v>
      </c>
      <c r="F69">
        <v>200410</v>
      </c>
      <c r="G69" s="8">
        <v>1.43</v>
      </c>
      <c r="H69" s="8">
        <v>0.31</v>
      </c>
      <c r="I69" s="8">
        <v>-0.62</v>
      </c>
      <c r="J69" s="8">
        <v>0.11</v>
      </c>
      <c r="K69" s="6">
        <v>38275</v>
      </c>
      <c r="L69" s="8">
        <v>53.28</v>
      </c>
      <c r="M69" s="10">
        <f t="shared" si="6"/>
        <v>15.977361776229881</v>
      </c>
      <c r="N69" s="8">
        <f t="shared" si="4"/>
        <v>15.867361776229881</v>
      </c>
      <c r="O69" s="8"/>
      <c r="P69" s="9">
        <f t="shared" si="0"/>
        <v>0.6800160590682548</v>
      </c>
      <c r="Q69" s="9">
        <f t="shared" si="1"/>
        <v>1.43</v>
      </c>
      <c r="R69" s="9">
        <f t="shared" si="2"/>
        <v>15.867361776229881</v>
      </c>
    </row>
    <row r="70" spans="2:21" x14ac:dyDescent="0.25">
      <c r="B70" s="1">
        <v>38321</v>
      </c>
      <c r="C70" s="8">
        <v>3885.4110000000001</v>
      </c>
      <c r="D70" s="10">
        <f t="shared" si="5"/>
        <v>11.323512305032569</v>
      </c>
      <c r="E70" s="8">
        <f t="shared" si="3"/>
        <v>11.173512305032569</v>
      </c>
      <c r="F70">
        <v>200411</v>
      </c>
      <c r="G70" s="8">
        <v>4.54</v>
      </c>
      <c r="H70" s="8">
        <v>3.91</v>
      </c>
      <c r="I70" s="8">
        <v>1.8</v>
      </c>
      <c r="J70" s="8">
        <v>0.15</v>
      </c>
      <c r="K70" s="6">
        <v>38306</v>
      </c>
      <c r="L70" s="8">
        <v>48.47</v>
      </c>
      <c r="M70" s="10">
        <f t="shared" si="6"/>
        <v>-9.0277777777777786</v>
      </c>
      <c r="N70" s="8">
        <f t="shared" si="4"/>
        <v>-9.1777777777777789</v>
      </c>
      <c r="O70" s="8"/>
      <c r="P70" s="9">
        <f t="shared" si="0"/>
        <v>11.173512305032569</v>
      </c>
      <c r="Q70" s="9">
        <f t="shared" si="1"/>
        <v>4.54</v>
      </c>
      <c r="R70" s="9">
        <f t="shared" si="2"/>
        <v>-9.1777777777777789</v>
      </c>
      <c r="T70" s="35">
        <f>+G69+G70</f>
        <v>5.97</v>
      </c>
      <c r="U70">
        <v>1</v>
      </c>
    </row>
    <row r="71" spans="2:21" x14ac:dyDescent="0.25">
      <c r="B71" s="1">
        <v>38352</v>
      </c>
      <c r="C71" s="8">
        <v>3722.027</v>
      </c>
      <c r="D71" s="10">
        <f t="shared" si="5"/>
        <v>-4.205063505508166</v>
      </c>
      <c r="E71" s="8">
        <f t="shared" si="3"/>
        <v>-4.3650635055081661</v>
      </c>
      <c r="F71">
        <v>200412</v>
      </c>
      <c r="G71" s="8">
        <v>3.43</v>
      </c>
      <c r="H71" s="8">
        <v>0.12</v>
      </c>
      <c r="I71" s="8">
        <v>-7.0000000000000007E-2</v>
      </c>
      <c r="J71" s="8">
        <v>0.16</v>
      </c>
      <c r="K71" s="6">
        <v>38336</v>
      </c>
      <c r="L71" s="8">
        <v>43.15</v>
      </c>
      <c r="M71" s="10">
        <f t="shared" si="6"/>
        <v>-10.975861357540751</v>
      </c>
      <c r="N71" s="8">
        <f t="shared" si="4"/>
        <v>-11.135861357540751</v>
      </c>
      <c r="O71" s="8"/>
      <c r="P71" s="9">
        <f t="shared" si="0"/>
        <v>-4.3650635055081661</v>
      </c>
      <c r="Q71" s="9">
        <f t="shared" si="1"/>
        <v>3.43</v>
      </c>
      <c r="R71" s="9">
        <f t="shared" si="2"/>
        <v>-11.135861357540751</v>
      </c>
    </row>
    <row r="72" spans="2:21" x14ac:dyDescent="0.25">
      <c r="B72" s="1">
        <v>38383</v>
      </c>
      <c r="C72" s="8">
        <v>3899.366</v>
      </c>
      <c r="D72" s="10">
        <f t="shared" si="5"/>
        <v>4.7645812349023764</v>
      </c>
      <c r="E72" s="8">
        <f t="shared" si="3"/>
        <v>4.6045812349023763</v>
      </c>
      <c r="F72">
        <v>200501</v>
      </c>
      <c r="G72" s="8">
        <v>-2.76</v>
      </c>
      <c r="H72" s="8">
        <v>-1.51</v>
      </c>
      <c r="I72" s="8">
        <v>1.96</v>
      </c>
      <c r="J72" s="8">
        <v>0.16</v>
      </c>
      <c r="K72" s="6">
        <v>38367</v>
      </c>
      <c r="L72" s="8">
        <v>46.84</v>
      </c>
      <c r="M72" s="10">
        <f t="shared" si="6"/>
        <v>8.5515643105446237</v>
      </c>
      <c r="N72" s="8">
        <f t="shared" si="4"/>
        <v>8.3915643105446236</v>
      </c>
      <c r="O72" s="8"/>
      <c r="P72" s="9">
        <f t="shared" si="0"/>
        <v>4.6045812349023763</v>
      </c>
      <c r="Q72" s="9">
        <f t="shared" si="1"/>
        <v>-2.76</v>
      </c>
      <c r="R72" s="9">
        <f t="shared" si="2"/>
        <v>8.3915643105446236</v>
      </c>
      <c r="T72" s="35">
        <f>+G71+G72</f>
        <v>0.67000000000000037</v>
      </c>
      <c r="U72">
        <v>1</v>
      </c>
    </row>
    <row r="73" spans="2:21" x14ac:dyDescent="0.25">
      <c r="B73" s="1">
        <v>38411</v>
      </c>
      <c r="C73" s="8">
        <v>4521.8370000000004</v>
      </c>
      <c r="D73" s="10">
        <f t="shared" si="5"/>
        <v>15.963389945955321</v>
      </c>
      <c r="E73" s="8">
        <f t="shared" si="3"/>
        <v>15.80338994595532</v>
      </c>
      <c r="F73">
        <v>200502</v>
      </c>
      <c r="G73" s="8">
        <v>1.89</v>
      </c>
      <c r="H73" s="8">
        <v>-0.51</v>
      </c>
      <c r="I73" s="8">
        <v>1.64</v>
      </c>
      <c r="J73" s="8">
        <v>0.16</v>
      </c>
      <c r="K73" s="6">
        <v>38398</v>
      </c>
      <c r="L73" s="8">
        <v>48.15</v>
      </c>
      <c r="M73" s="10">
        <f t="shared" si="6"/>
        <v>2.7967549103330436</v>
      </c>
      <c r="N73" s="8">
        <f t="shared" si="4"/>
        <v>2.6367549103330434</v>
      </c>
      <c r="O73" s="8"/>
      <c r="P73" s="9">
        <f t="shared" si="0"/>
        <v>15.80338994595532</v>
      </c>
      <c r="Q73" s="9">
        <f t="shared" si="1"/>
        <v>1.89</v>
      </c>
      <c r="R73" s="9">
        <f t="shared" si="2"/>
        <v>2.6367549103330434</v>
      </c>
    </row>
    <row r="74" spans="2:21" x14ac:dyDescent="0.25">
      <c r="B74" s="1">
        <v>38442</v>
      </c>
      <c r="C74" s="8">
        <v>4464.25</v>
      </c>
      <c r="D74" s="10">
        <f t="shared" si="5"/>
        <v>-1.2735310892453722</v>
      </c>
      <c r="E74" s="8">
        <f t="shared" si="3"/>
        <v>-1.4835310892453721</v>
      </c>
      <c r="F74">
        <v>200503</v>
      </c>
      <c r="G74" s="8">
        <v>-1.97</v>
      </c>
      <c r="H74" s="8">
        <v>-1.38</v>
      </c>
      <c r="I74" s="8">
        <v>1.59</v>
      </c>
      <c r="J74" s="8">
        <v>0.21</v>
      </c>
      <c r="K74" s="6">
        <v>38426</v>
      </c>
      <c r="L74" s="8">
        <v>54.19</v>
      </c>
      <c r="M74" s="10">
        <f t="shared" si="6"/>
        <v>12.544132917964701</v>
      </c>
      <c r="N74" s="8">
        <f t="shared" si="4"/>
        <v>12.3341329179647</v>
      </c>
      <c r="O74" s="8"/>
      <c r="P74" s="9">
        <f t="shared" si="0"/>
        <v>-1.4835310892453721</v>
      </c>
      <c r="Q74" s="9">
        <f t="shared" si="1"/>
        <v>-1.97</v>
      </c>
      <c r="R74" s="9">
        <f t="shared" si="2"/>
        <v>12.3341329179647</v>
      </c>
      <c r="T74" s="35">
        <f>+G73+G74</f>
        <v>-8.0000000000000071E-2</v>
      </c>
      <c r="U74">
        <v>1</v>
      </c>
    </row>
    <row r="75" spans="2:21" x14ac:dyDescent="0.25">
      <c r="B75" s="1">
        <v>38471</v>
      </c>
      <c r="C75" s="8">
        <v>4212.8760000000002</v>
      </c>
      <c r="D75" s="10">
        <f t="shared" si="5"/>
        <v>-5.6308226465811684</v>
      </c>
      <c r="E75" s="8">
        <f t="shared" si="3"/>
        <v>-5.8408226465811683</v>
      </c>
      <c r="F75">
        <v>200504</v>
      </c>
      <c r="G75" s="8">
        <v>-2.61</v>
      </c>
      <c r="H75" s="8">
        <v>-3.98</v>
      </c>
      <c r="I75" s="8">
        <v>-0.35</v>
      </c>
      <c r="J75" s="8">
        <v>0.21</v>
      </c>
      <c r="K75" s="6">
        <v>38457</v>
      </c>
      <c r="L75" s="8">
        <v>52.98</v>
      </c>
      <c r="M75" s="10">
        <f t="shared" si="6"/>
        <v>-2.2328842959955741</v>
      </c>
      <c r="N75" s="8">
        <f t="shared" si="4"/>
        <v>-2.4428842959955741</v>
      </c>
      <c r="O75" s="8"/>
      <c r="P75" s="9">
        <f t="shared" ref="P75:P138" si="7">+E75</f>
        <v>-5.8408226465811683</v>
      </c>
      <c r="Q75" s="9">
        <f t="shared" si="1"/>
        <v>-2.61</v>
      </c>
      <c r="R75" s="9">
        <f t="shared" si="2"/>
        <v>-2.4428842959955741</v>
      </c>
    </row>
    <row r="76" spans="2:21" x14ac:dyDescent="0.25">
      <c r="B76" s="1">
        <v>38503</v>
      </c>
      <c r="C76" s="8">
        <v>4395.7420000000002</v>
      </c>
      <c r="D76" s="10">
        <f t="shared" si="5"/>
        <v>4.3406452029445042</v>
      </c>
      <c r="E76" s="8">
        <f t="shared" si="3"/>
        <v>4.100645202944504</v>
      </c>
      <c r="F76">
        <v>200505</v>
      </c>
      <c r="G76" s="8">
        <v>3.65</v>
      </c>
      <c r="H76" s="8">
        <v>2.88</v>
      </c>
      <c r="I76" s="8">
        <v>-0.81</v>
      </c>
      <c r="J76" s="8">
        <v>0.24</v>
      </c>
      <c r="K76" s="6">
        <v>38487</v>
      </c>
      <c r="L76" s="8">
        <v>49.83</v>
      </c>
      <c r="M76" s="10">
        <f t="shared" si="6"/>
        <v>-5.9456398640996611</v>
      </c>
      <c r="N76" s="8">
        <f t="shared" si="4"/>
        <v>-6.1856398640996613</v>
      </c>
      <c r="O76" s="8"/>
      <c r="P76" s="9">
        <f t="shared" si="7"/>
        <v>4.100645202944504</v>
      </c>
      <c r="Q76" s="9">
        <f t="shared" ref="Q76:Q139" si="8">+G76</f>
        <v>3.65</v>
      </c>
      <c r="R76" s="9">
        <f t="shared" ref="R76:R139" si="9">+N76</f>
        <v>-6.1856398640996613</v>
      </c>
      <c r="T76" s="35">
        <f>+G75+G76</f>
        <v>1.04</v>
      </c>
      <c r="U76">
        <v>1</v>
      </c>
    </row>
    <row r="77" spans="2:21" x14ac:dyDescent="0.25">
      <c r="B77" s="1">
        <v>38533</v>
      </c>
      <c r="C77" s="8">
        <v>4776.2129999999997</v>
      </c>
      <c r="D77" s="10">
        <f t="shared" si="5"/>
        <v>8.6554442913164387</v>
      </c>
      <c r="E77" s="8">
        <f t="shared" ref="E77:E140" si="10">+D77-J77</f>
        <v>8.4254442913164382</v>
      </c>
      <c r="F77">
        <v>200506</v>
      </c>
      <c r="G77" s="8">
        <v>0.56999999999999995</v>
      </c>
      <c r="H77" s="8">
        <v>2.62</v>
      </c>
      <c r="I77" s="8">
        <v>2.63</v>
      </c>
      <c r="J77" s="8">
        <v>0.23</v>
      </c>
      <c r="K77" s="6">
        <v>38518</v>
      </c>
      <c r="L77" s="8">
        <v>56.35</v>
      </c>
      <c r="M77" s="10">
        <f t="shared" si="6"/>
        <v>13.084487256672684</v>
      </c>
      <c r="N77" s="8">
        <f t="shared" ref="N77:N140" si="11">+M77-J77</f>
        <v>12.854487256672684</v>
      </c>
      <c r="O77" s="8"/>
      <c r="P77" s="9">
        <f t="shared" si="7"/>
        <v>8.4254442913164382</v>
      </c>
      <c r="Q77" s="9">
        <f t="shared" si="8"/>
        <v>0.56999999999999995</v>
      </c>
      <c r="R77" s="9">
        <f t="shared" si="9"/>
        <v>12.854487256672684</v>
      </c>
    </row>
    <row r="78" spans="2:21" x14ac:dyDescent="0.25">
      <c r="B78" s="1">
        <v>38562</v>
      </c>
      <c r="C78" s="8">
        <v>5163.2179999999998</v>
      </c>
      <c r="D78" s="10">
        <f t="shared" ref="D78:D141" si="12">((+C78/C77)-1)*100</f>
        <v>8.1027583987565155</v>
      </c>
      <c r="E78" s="8">
        <f t="shared" si="10"/>
        <v>7.8627583987565153</v>
      </c>
      <c r="F78">
        <v>200507</v>
      </c>
      <c r="G78" s="8">
        <v>3.92</v>
      </c>
      <c r="H78" s="8">
        <v>2.93</v>
      </c>
      <c r="I78" s="8">
        <v>-0.51</v>
      </c>
      <c r="J78" s="8">
        <v>0.24</v>
      </c>
      <c r="K78" s="6">
        <v>38548</v>
      </c>
      <c r="L78" s="8">
        <v>59</v>
      </c>
      <c r="M78" s="10">
        <f t="shared" ref="M78:M141" si="13">((+L78/L77)-1)*100</f>
        <v>4.7027506654835793</v>
      </c>
      <c r="N78" s="8">
        <f t="shared" si="11"/>
        <v>4.4627506654835791</v>
      </c>
      <c r="O78" s="8"/>
      <c r="P78" s="9">
        <f t="shared" si="7"/>
        <v>7.8627583987565153</v>
      </c>
      <c r="Q78" s="9">
        <f t="shared" si="8"/>
        <v>3.92</v>
      </c>
      <c r="R78" s="9">
        <f t="shared" si="9"/>
        <v>4.4627506654835791</v>
      </c>
      <c r="T78" s="35">
        <f>+G77+G78</f>
        <v>4.49</v>
      </c>
      <c r="U78">
        <v>1</v>
      </c>
    </row>
    <row r="79" spans="2:21" x14ac:dyDescent="0.25">
      <c r="B79" s="1">
        <v>38595</v>
      </c>
      <c r="C79" s="8">
        <v>5568.6130000000003</v>
      </c>
      <c r="D79" s="10">
        <f t="shared" si="12"/>
        <v>7.8515956521688635</v>
      </c>
      <c r="E79" s="8">
        <f t="shared" si="10"/>
        <v>7.5515956521688636</v>
      </c>
      <c r="F79">
        <v>200508</v>
      </c>
      <c r="G79" s="8">
        <v>-1.22</v>
      </c>
      <c r="H79" s="8">
        <v>-0.92</v>
      </c>
      <c r="I79" s="8">
        <v>1.27</v>
      </c>
      <c r="J79" s="8">
        <v>0.3</v>
      </c>
      <c r="K79" s="6">
        <v>38579</v>
      </c>
      <c r="L79" s="8">
        <v>64.989999999999995</v>
      </c>
      <c r="M79" s="10">
        <f t="shared" si="13"/>
        <v>10.152542372881346</v>
      </c>
      <c r="N79" s="8">
        <f t="shared" si="11"/>
        <v>9.852542372881345</v>
      </c>
      <c r="O79" s="8"/>
      <c r="P79" s="9">
        <f t="shared" si="7"/>
        <v>7.5515956521688636</v>
      </c>
      <c r="Q79" s="9">
        <f t="shared" si="8"/>
        <v>-1.22</v>
      </c>
      <c r="R79" s="9">
        <f t="shared" si="9"/>
        <v>9.852542372881345</v>
      </c>
    </row>
    <row r="80" spans="2:21" x14ac:dyDescent="0.25">
      <c r="B80" s="1">
        <v>38625</v>
      </c>
      <c r="C80" s="8">
        <v>6219.9639999999999</v>
      </c>
      <c r="D80" s="10">
        <f t="shared" si="12"/>
        <v>11.696826480848998</v>
      </c>
      <c r="E80" s="8">
        <f t="shared" si="10"/>
        <v>11.406826480848999</v>
      </c>
      <c r="F80">
        <v>200509</v>
      </c>
      <c r="G80" s="8">
        <v>0.49</v>
      </c>
      <c r="H80" s="8">
        <v>-0.57999999999999996</v>
      </c>
      <c r="I80" s="8">
        <v>0.76</v>
      </c>
      <c r="J80" s="8">
        <v>0.28999999999999998</v>
      </c>
      <c r="K80" s="6">
        <v>38610</v>
      </c>
      <c r="L80" s="8">
        <v>65.59</v>
      </c>
      <c r="M80" s="10">
        <f t="shared" si="13"/>
        <v>0.9232189567625948</v>
      </c>
      <c r="N80" s="8">
        <f t="shared" si="11"/>
        <v>0.63321895676259476</v>
      </c>
      <c r="O80" s="8"/>
      <c r="P80" s="9">
        <f t="shared" si="7"/>
        <v>11.406826480848999</v>
      </c>
      <c r="Q80" s="9">
        <f t="shared" si="8"/>
        <v>0.49</v>
      </c>
      <c r="R80" s="9">
        <f t="shared" si="9"/>
        <v>0.63321895676259476</v>
      </c>
      <c r="T80" s="35">
        <f>+G79+G80</f>
        <v>-0.73</v>
      </c>
      <c r="U80">
        <v>1</v>
      </c>
    </row>
    <row r="81" spans="2:21" x14ac:dyDescent="0.25">
      <c r="B81" s="1">
        <v>38656</v>
      </c>
      <c r="C81" s="8">
        <v>5608.2529999999997</v>
      </c>
      <c r="D81" s="10">
        <f t="shared" si="12"/>
        <v>-9.8346389143088349</v>
      </c>
      <c r="E81" s="8">
        <f t="shared" si="10"/>
        <v>-10.104638914308834</v>
      </c>
      <c r="F81">
        <v>200510</v>
      </c>
      <c r="G81" s="8">
        <v>-2.02</v>
      </c>
      <c r="H81" s="8">
        <v>-1.21</v>
      </c>
      <c r="I81" s="8">
        <v>0.23</v>
      </c>
      <c r="J81" s="8">
        <v>0.27</v>
      </c>
      <c r="K81" s="6">
        <v>38640</v>
      </c>
      <c r="L81" s="8">
        <v>62.26</v>
      </c>
      <c r="M81" s="10">
        <f t="shared" si="13"/>
        <v>-5.076993444122591</v>
      </c>
      <c r="N81" s="8">
        <f t="shared" si="11"/>
        <v>-5.3469934441225906</v>
      </c>
      <c r="O81" s="8"/>
      <c r="P81" s="9">
        <f t="shared" si="7"/>
        <v>-10.104638914308834</v>
      </c>
      <c r="Q81" s="9">
        <f t="shared" si="8"/>
        <v>-2.02</v>
      </c>
      <c r="R81" s="9">
        <f t="shared" si="9"/>
        <v>-5.3469934441225906</v>
      </c>
    </row>
    <row r="82" spans="2:21" x14ac:dyDescent="0.25">
      <c r="B82" s="1">
        <v>38686</v>
      </c>
      <c r="C82" s="8">
        <v>5613.06</v>
      </c>
      <c r="D82" s="10">
        <f t="shared" si="12"/>
        <v>8.5712966230322429E-2</v>
      </c>
      <c r="E82" s="8">
        <f t="shared" si="10"/>
        <v>-0.22428703376967757</v>
      </c>
      <c r="F82">
        <v>200511</v>
      </c>
      <c r="G82" s="8">
        <v>3.61</v>
      </c>
      <c r="H82" s="8">
        <v>0.91</v>
      </c>
      <c r="I82" s="8">
        <v>-1.19</v>
      </c>
      <c r="J82" s="8">
        <v>0.31</v>
      </c>
      <c r="K82" s="6">
        <v>38671</v>
      </c>
      <c r="L82" s="8">
        <v>58.32</v>
      </c>
      <c r="M82" s="10">
        <f t="shared" si="13"/>
        <v>-6.3283006745904258</v>
      </c>
      <c r="N82" s="8">
        <f t="shared" si="11"/>
        <v>-6.6383006745904254</v>
      </c>
      <c r="O82" s="8"/>
      <c r="P82" s="9">
        <f t="shared" si="7"/>
        <v>-0.22428703376967757</v>
      </c>
      <c r="Q82" s="9">
        <f t="shared" si="8"/>
        <v>3.61</v>
      </c>
      <c r="R82" s="9">
        <f t="shared" si="9"/>
        <v>-6.6383006745904254</v>
      </c>
      <c r="T82" s="35">
        <f>+G81+G82</f>
        <v>1.5899999999999999</v>
      </c>
      <c r="U82">
        <v>1</v>
      </c>
    </row>
    <row r="83" spans="2:21" x14ac:dyDescent="0.25">
      <c r="B83" s="1">
        <v>38716</v>
      </c>
      <c r="C83" s="8">
        <v>5775.7129999999997</v>
      </c>
      <c r="D83" s="10">
        <f t="shared" si="12"/>
        <v>2.8977598671669158</v>
      </c>
      <c r="E83" s="8">
        <f t="shared" si="10"/>
        <v>2.577759867166916</v>
      </c>
      <c r="F83">
        <v>200512</v>
      </c>
      <c r="G83" s="8">
        <v>-0.25</v>
      </c>
      <c r="H83" s="8">
        <v>-0.45</v>
      </c>
      <c r="I83" s="8">
        <v>0.44</v>
      </c>
      <c r="J83" s="8">
        <v>0.32</v>
      </c>
      <c r="K83" s="6">
        <v>38701</v>
      </c>
      <c r="L83" s="8">
        <v>59.41</v>
      </c>
      <c r="M83" s="10">
        <f t="shared" si="13"/>
        <v>1.8689986282578896</v>
      </c>
      <c r="N83" s="8">
        <f t="shared" si="11"/>
        <v>1.5489986282578896</v>
      </c>
      <c r="O83" s="8"/>
      <c r="P83" s="9">
        <f t="shared" si="7"/>
        <v>2.577759867166916</v>
      </c>
      <c r="Q83" s="9">
        <f t="shared" si="8"/>
        <v>-0.25</v>
      </c>
      <c r="R83" s="9">
        <f t="shared" si="9"/>
        <v>1.5489986282578896</v>
      </c>
    </row>
    <row r="84" spans="2:21" x14ac:dyDescent="0.25">
      <c r="B84" s="1">
        <v>38748</v>
      </c>
      <c r="C84" s="8">
        <v>6603.2610000000004</v>
      </c>
      <c r="D84" s="10">
        <f t="shared" si="12"/>
        <v>14.328066508844906</v>
      </c>
      <c r="E84" s="8">
        <f t="shared" si="10"/>
        <v>13.978066508844906</v>
      </c>
      <c r="F84">
        <v>200601</v>
      </c>
      <c r="G84" s="8">
        <v>3.04</v>
      </c>
      <c r="H84" s="8">
        <v>5.41</v>
      </c>
      <c r="I84" s="8">
        <v>1.1200000000000001</v>
      </c>
      <c r="J84" s="8">
        <v>0.35</v>
      </c>
      <c r="K84" s="6">
        <v>38732</v>
      </c>
      <c r="L84" s="8">
        <v>65.489999999999995</v>
      </c>
      <c r="M84" s="10">
        <f t="shared" si="13"/>
        <v>10.233967345564722</v>
      </c>
      <c r="N84" s="8">
        <f t="shared" si="11"/>
        <v>9.8839673455647219</v>
      </c>
      <c r="O84" s="8"/>
      <c r="P84" s="9">
        <f t="shared" si="7"/>
        <v>13.978066508844906</v>
      </c>
      <c r="Q84" s="9">
        <f t="shared" si="8"/>
        <v>3.04</v>
      </c>
      <c r="R84" s="9">
        <f t="shared" si="9"/>
        <v>9.8839673455647219</v>
      </c>
      <c r="T84" s="35">
        <f>+G83+G84</f>
        <v>2.79</v>
      </c>
      <c r="U84">
        <v>1</v>
      </c>
    </row>
    <row r="85" spans="2:21" x14ac:dyDescent="0.25">
      <c r="B85" s="1">
        <v>38776</v>
      </c>
      <c r="C85" s="8">
        <v>5798.8580000000002</v>
      </c>
      <c r="D85" s="10">
        <f t="shared" si="12"/>
        <v>-12.181905273773063</v>
      </c>
      <c r="E85" s="8">
        <f t="shared" si="10"/>
        <v>-12.521905273773063</v>
      </c>
      <c r="F85">
        <v>200602</v>
      </c>
      <c r="G85" s="8">
        <v>-0.3</v>
      </c>
      <c r="H85" s="8">
        <v>-0.37</v>
      </c>
      <c r="I85" s="8">
        <v>-0.25</v>
      </c>
      <c r="J85" s="8">
        <v>0.34</v>
      </c>
      <c r="K85" s="6">
        <v>38763</v>
      </c>
      <c r="L85" s="8">
        <v>61.63</v>
      </c>
      <c r="M85" s="10">
        <f t="shared" si="13"/>
        <v>-5.894029622843167</v>
      </c>
      <c r="N85" s="8">
        <f t="shared" si="11"/>
        <v>-6.2340296228431669</v>
      </c>
      <c r="O85" s="8"/>
      <c r="P85" s="9">
        <f t="shared" si="7"/>
        <v>-12.521905273773063</v>
      </c>
      <c r="Q85" s="9">
        <f t="shared" si="8"/>
        <v>-0.3</v>
      </c>
      <c r="R85" s="9">
        <f t="shared" si="9"/>
        <v>-6.2340296228431669</v>
      </c>
    </row>
    <row r="86" spans="2:21" x14ac:dyDescent="0.25">
      <c r="B86" s="1">
        <v>38807</v>
      </c>
      <c r="C86" s="8">
        <v>6103.768</v>
      </c>
      <c r="D86" s="10">
        <f t="shared" si="12"/>
        <v>5.2581042681162371</v>
      </c>
      <c r="E86" s="8">
        <f t="shared" si="10"/>
        <v>4.888104268116237</v>
      </c>
      <c r="F86">
        <v>200603</v>
      </c>
      <c r="G86" s="8">
        <v>1.46</v>
      </c>
      <c r="H86" s="8">
        <v>3.55</v>
      </c>
      <c r="I86" s="8">
        <v>0.6</v>
      </c>
      <c r="J86" s="8">
        <v>0.37</v>
      </c>
      <c r="K86" s="6">
        <v>38791</v>
      </c>
      <c r="L86" s="8">
        <v>62.69</v>
      </c>
      <c r="M86" s="10">
        <f t="shared" si="13"/>
        <v>1.7199415868894841</v>
      </c>
      <c r="N86" s="8">
        <f t="shared" si="11"/>
        <v>1.349941586889484</v>
      </c>
      <c r="O86" s="8"/>
      <c r="P86" s="9">
        <f t="shared" si="7"/>
        <v>4.888104268116237</v>
      </c>
      <c r="Q86" s="9">
        <f t="shared" si="8"/>
        <v>1.46</v>
      </c>
      <c r="R86" s="9">
        <f t="shared" si="9"/>
        <v>1.349941586889484</v>
      </c>
      <c r="T86" s="35">
        <f>+G85+G86</f>
        <v>1.1599999999999999</v>
      </c>
      <c r="U86">
        <v>1</v>
      </c>
    </row>
    <row r="87" spans="2:21" x14ac:dyDescent="0.25">
      <c r="B87" s="1">
        <v>38835</v>
      </c>
      <c r="C87" s="8">
        <v>6309.8810000000003</v>
      </c>
      <c r="D87" s="10">
        <f t="shared" si="12"/>
        <v>3.3768157636397733</v>
      </c>
      <c r="E87" s="8">
        <f t="shared" si="10"/>
        <v>3.0168157636397734</v>
      </c>
      <c r="F87">
        <v>200604</v>
      </c>
      <c r="G87" s="8">
        <v>0.73</v>
      </c>
      <c r="H87" s="8">
        <v>-1.34</v>
      </c>
      <c r="I87" s="8">
        <v>2.6</v>
      </c>
      <c r="J87" s="8">
        <v>0.36</v>
      </c>
      <c r="K87" s="6">
        <v>38822</v>
      </c>
      <c r="L87" s="8">
        <v>69.44</v>
      </c>
      <c r="M87" s="10">
        <f t="shared" si="13"/>
        <v>10.767267506779387</v>
      </c>
      <c r="N87" s="8">
        <f t="shared" si="11"/>
        <v>10.407267506779387</v>
      </c>
      <c r="O87" s="8"/>
      <c r="P87" s="9">
        <f t="shared" si="7"/>
        <v>3.0168157636397734</v>
      </c>
      <c r="Q87" s="9">
        <f t="shared" si="8"/>
        <v>0.73</v>
      </c>
      <c r="R87" s="9">
        <f t="shared" si="9"/>
        <v>10.407267506779387</v>
      </c>
    </row>
    <row r="88" spans="2:21" x14ac:dyDescent="0.25">
      <c r="B88" s="1">
        <v>38868</v>
      </c>
      <c r="C88" s="8">
        <v>5918.3360000000002</v>
      </c>
      <c r="D88" s="10">
        <f t="shared" si="12"/>
        <v>-6.2052675795312151</v>
      </c>
      <c r="E88" s="8">
        <f t="shared" si="10"/>
        <v>-6.6352675795312148</v>
      </c>
      <c r="F88">
        <v>200605</v>
      </c>
      <c r="G88" s="8">
        <v>-3.57</v>
      </c>
      <c r="H88" s="8">
        <v>-3.04</v>
      </c>
      <c r="I88" s="8">
        <v>2.5499999999999998</v>
      </c>
      <c r="J88" s="8">
        <v>0.43</v>
      </c>
      <c r="K88" s="6">
        <v>38852</v>
      </c>
      <c r="L88" s="8">
        <v>70.84</v>
      </c>
      <c r="M88" s="10">
        <f t="shared" si="13"/>
        <v>2.0161290322580738</v>
      </c>
      <c r="N88" s="8">
        <f t="shared" si="11"/>
        <v>1.5861290322580739</v>
      </c>
      <c r="O88" s="8"/>
      <c r="P88" s="9">
        <f t="shared" si="7"/>
        <v>-6.6352675795312148</v>
      </c>
      <c r="Q88" s="9">
        <f t="shared" si="8"/>
        <v>-3.57</v>
      </c>
      <c r="R88" s="9">
        <f t="shared" si="9"/>
        <v>1.5861290322580739</v>
      </c>
      <c r="T88" s="35">
        <f>+G87+G88</f>
        <v>-2.84</v>
      </c>
      <c r="U88">
        <v>1</v>
      </c>
    </row>
    <row r="89" spans="2:21" x14ac:dyDescent="0.25">
      <c r="B89" s="1">
        <v>38898</v>
      </c>
      <c r="C89" s="8">
        <v>6245.6059999999998</v>
      </c>
      <c r="D89" s="10">
        <f t="shared" si="12"/>
        <v>5.5297637714384562</v>
      </c>
      <c r="E89" s="8">
        <f t="shared" si="10"/>
        <v>5.1297637714384559</v>
      </c>
      <c r="F89">
        <v>200606</v>
      </c>
      <c r="G89" s="8">
        <v>-0.35</v>
      </c>
      <c r="H89" s="8">
        <v>-0.35</v>
      </c>
      <c r="I89" s="8">
        <v>0.88</v>
      </c>
      <c r="J89" s="8">
        <v>0.4</v>
      </c>
      <c r="K89" s="6">
        <v>38883</v>
      </c>
      <c r="L89" s="8">
        <v>70.95</v>
      </c>
      <c r="M89" s="10">
        <f t="shared" si="13"/>
        <v>0.15527950310558758</v>
      </c>
      <c r="N89" s="8">
        <f t="shared" si="11"/>
        <v>-0.24472049689441244</v>
      </c>
      <c r="O89" s="8"/>
      <c r="P89" s="9">
        <f t="shared" si="7"/>
        <v>5.1297637714384559</v>
      </c>
      <c r="Q89" s="9">
        <f t="shared" si="8"/>
        <v>-0.35</v>
      </c>
      <c r="R89" s="9">
        <f t="shared" si="9"/>
        <v>-0.24472049689441244</v>
      </c>
    </row>
    <row r="90" spans="2:21" x14ac:dyDescent="0.25">
      <c r="B90" s="1">
        <v>38929</v>
      </c>
      <c r="C90" s="8">
        <v>6421.1980000000003</v>
      </c>
      <c r="D90" s="10">
        <f t="shared" si="12"/>
        <v>2.8114485607961814</v>
      </c>
      <c r="E90" s="8">
        <f t="shared" si="10"/>
        <v>2.4114485607961815</v>
      </c>
      <c r="F90">
        <v>200607</v>
      </c>
      <c r="G90" s="8">
        <v>-0.78</v>
      </c>
      <c r="H90" s="8">
        <v>-4.07</v>
      </c>
      <c r="I90" s="8">
        <v>2.94</v>
      </c>
      <c r="J90" s="8">
        <v>0.4</v>
      </c>
      <c r="K90" s="6">
        <v>38913</v>
      </c>
      <c r="L90" s="8">
        <v>74.41</v>
      </c>
      <c r="M90" s="10">
        <f t="shared" si="13"/>
        <v>4.8766737138830063</v>
      </c>
      <c r="N90" s="8">
        <f t="shared" si="11"/>
        <v>4.4766737138830059</v>
      </c>
      <c r="O90" s="8"/>
      <c r="P90" s="9">
        <f t="shared" si="7"/>
        <v>2.4114485607961815</v>
      </c>
      <c r="Q90" s="9">
        <f t="shared" si="8"/>
        <v>-0.78</v>
      </c>
      <c r="R90" s="9">
        <f t="shared" si="9"/>
        <v>4.4766737138830059</v>
      </c>
      <c r="T90" s="35">
        <f>+G89+G90</f>
        <v>-1.1299999999999999</v>
      </c>
      <c r="U90">
        <v>1</v>
      </c>
    </row>
    <row r="91" spans="2:21" x14ac:dyDescent="0.25">
      <c r="B91" s="1">
        <v>38960</v>
      </c>
      <c r="C91" s="8">
        <v>6170.5569999999998</v>
      </c>
      <c r="D91" s="10">
        <f t="shared" si="12"/>
        <v>-3.9033370408450341</v>
      </c>
      <c r="E91" s="8">
        <f t="shared" si="10"/>
        <v>-4.3233370408450345</v>
      </c>
      <c r="F91">
        <v>200608</v>
      </c>
      <c r="G91" s="8">
        <v>2.0299999999999998</v>
      </c>
      <c r="H91" s="8">
        <v>0.9</v>
      </c>
      <c r="I91" s="8">
        <v>-1.71</v>
      </c>
      <c r="J91" s="8">
        <v>0.42</v>
      </c>
      <c r="K91" s="6">
        <v>38944</v>
      </c>
      <c r="L91" s="8">
        <v>73.040000000000006</v>
      </c>
      <c r="M91" s="10">
        <f t="shared" si="13"/>
        <v>-1.8411503830130238</v>
      </c>
      <c r="N91" s="8">
        <f t="shared" si="11"/>
        <v>-2.2611503830130237</v>
      </c>
      <c r="O91" s="8"/>
      <c r="P91" s="9">
        <f t="shared" si="7"/>
        <v>-4.3233370408450345</v>
      </c>
      <c r="Q91" s="9">
        <f t="shared" si="8"/>
        <v>2.0299999999999998</v>
      </c>
      <c r="R91" s="9">
        <f t="shared" si="9"/>
        <v>-2.2611503830130237</v>
      </c>
    </row>
    <row r="92" spans="2:21" x14ac:dyDescent="0.25">
      <c r="B92" s="1">
        <v>38989</v>
      </c>
      <c r="C92" s="8">
        <v>5660.1909999999998</v>
      </c>
      <c r="D92" s="10">
        <f t="shared" si="12"/>
        <v>-8.2709875299750042</v>
      </c>
      <c r="E92" s="8">
        <f t="shared" si="10"/>
        <v>-8.6809875299750043</v>
      </c>
      <c r="F92">
        <v>200609</v>
      </c>
      <c r="G92" s="8">
        <v>1.84</v>
      </c>
      <c r="H92" s="8">
        <v>-1.37</v>
      </c>
      <c r="I92" s="8">
        <v>0.05</v>
      </c>
      <c r="J92" s="8">
        <v>0.41</v>
      </c>
      <c r="K92" s="6">
        <v>38975</v>
      </c>
      <c r="L92" s="8">
        <v>63.8</v>
      </c>
      <c r="M92" s="10">
        <f t="shared" si="13"/>
        <v>-12.650602409638568</v>
      </c>
      <c r="N92" s="8">
        <f t="shared" si="11"/>
        <v>-13.060602409638568</v>
      </c>
      <c r="O92" s="8"/>
      <c r="P92" s="9">
        <f t="shared" si="7"/>
        <v>-8.6809875299750043</v>
      </c>
      <c r="Q92" s="9">
        <f t="shared" si="8"/>
        <v>1.84</v>
      </c>
      <c r="R92" s="9">
        <f t="shared" si="9"/>
        <v>-13.060602409638568</v>
      </c>
      <c r="T92" s="35">
        <f>+G91+G92</f>
        <v>3.87</v>
      </c>
      <c r="U92">
        <v>1</v>
      </c>
    </row>
    <row r="93" spans="2:21" x14ac:dyDescent="0.25">
      <c r="B93" s="1">
        <v>39021</v>
      </c>
      <c r="C93" s="8">
        <v>5972.1570000000002</v>
      </c>
      <c r="D93" s="10">
        <f t="shared" si="12"/>
        <v>5.5115807929449812</v>
      </c>
      <c r="E93" s="8">
        <f t="shared" si="10"/>
        <v>5.101580792944981</v>
      </c>
      <c r="F93">
        <v>200610</v>
      </c>
      <c r="G93" s="8">
        <v>3.23</v>
      </c>
      <c r="H93" s="8">
        <v>1.72</v>
      </c>
      <c r="I93" s="8">
        <v>-0.04</v>
      </c>
      <c r="J93" s="8">
        <v>0.41</v>
      </c>
      <c r="K93" s="6">
        <v>39005</v>
      </c>
      <c r="L93" s="8">
        <v>58.89</v>
      </c>
      <c r="M93" s="10">
        <f t="shared" si="13"/>
        <v>-7.6959247648902718</v>
      </c>
      <c r="N93" s="8">
        <f t="shared" si="11"/>
        <v>-8.1059247648902719</v>
      </c>
      <c r="O93" s="8"/>
      <c r="P93" s="9">
        <f t="shared" si="7"/>
        <v>5.101580792944981</v>
      </c>
      <c r="Q93" s="9">
        <f t="shared" si="8"/>
        <v>3.23</v>
      </c>
      <c r="R93" s="9">
        <f t="shared" si="9"/>
        <v>-8.1059247648902719</v>
      </c>
    </row>
    <row r="94" spans="2:21" x14ac:dyDescent="0.25">
      <c r="B94" s="1">
        <v>39051</v>
      </c>
      <c r="C94" s="8">
        <v>6581.0320000000002</v>
      </c>
      <c r="D94" s="10">
        <f t="shared" si="12"/>
        <v>10.195227620439319</v>
      </c>
      <c r="E94" s="8">
        <f t="shared" si="10"/>
        <v>9.7752276204393187</v>
      </c>
      <c r="F94">
        <v>200611</v>
      </c>
      <c r="G94" s="8">
        <v>1.71</v>
      </c>
      <c r="H94" s="8">
        <v>0.86</v>
      </c>
      <c r="I94" s="8">
        <v>7.0000000000000007E-2</v>
      </c>
      <c r="J94" s="8">
        <v>0.42</v>
      </c>
      <c r="K94" s="6">
        <v>39036</v>
      </c>
      <c r="L94" s="8">
        <v>59.08</v>
      </c>
      <c r="M94" s="10">
        <f t="shared" si="13"/>
        <v>0.32263542197317197</v>
      </c>
      <c r="N94" s="8">
        <f t="shared" si="11"/>
        <v>-9.7364578026828019E-2</v>
      </c>
      <c r="O94" s="8"/>
      <c r="P94" s="9">
        <f t="shared" si="7"/>
        <v>9.7752276204393187</v>
      </c>
      <c r="Q94" s="9">
        <f t="shared" si="8"/>
        <v>1.71</v>
      </c>
      <c r="R94" s="9">
        <f t="shared" si="9"/>
        <v>-9.7364578026828019E-2</v>
      </c>
      <c r="T94" s="35">
        <f>+G93+G94</f>
        <v>4.9399999999999995</v>
      </c>
      <c r="U94">
        <v>1</v>
      </c>
    </row>
    <row r="95" spans="2:21" x14ac:dyDescent="0.25">
      <c r="B95" s="1">
        <v>39080</v>
      </c>
      <c r="C95" s="8">
        <v>6104.0309999999999</v>
      </c>
      <c r="D95" s="10">
        <f t="shared" si="12"/>
        <v>-7.248118532169423</v>
      </c>
      <c r="E95" s="8">
        <f t="shared" si="10"/>
        <v>-7.6481185321694234</v>
      </c>
      <c r="F95">
        <v>200612</v>
      </c>
      <c r="G95" s="8">
        <v>0.87</v>
      </c>
      <c r="H95" s="8">
        <v>-1.1000000000000001</v>
      </c>
      <c r="I95" s="8">
        <v>3.15</v>
      </c>
      <c r="J95" s="8">
        <v>0.4</v>
      </c>
      <c r="K95" s="6">
        <v>39066</v>
      </c>
      <c r="L95" s="8">
        <v>61.96</v>
      </c>
      <c r="M95" s="10">
        <f t="shared" si="13"/>
        <v>4.8747461069736042</v>
      </c>
      <c r="N95" s="8">
        <f t="shared" si="11"/>
        <v>4.4747461069736039</v>
      </c>
      <c r="O95" s="8"/>
      <c r="P95" s="9">
        <f t="shared" si="7"/>
        <v>-7.6481185321694234</v>
      </c>
      <c r="Q95" s="9">
        <f t="shared" si="8"/>
        <v>0.87</v>
      </c>
      <c r="R95" s="9">
        <f t="shared" si="9"/>
        <v>4.4747461069736039</v>
      </c>
    </row>
    <row r="96" spans="2:21" x14ac:dyDescent="0.25">
      <c r="B96" s="1">
        <v>39113</v>
      </c>
      <c r="C96" s="8">
        <v>6270.6629999999996</v>
      </c>
      <c r="D96" s="10">
        <f t="shared" si="12"/>
        <v>2.7298681805514979</v>
      </c>
      <c r="E96" s="8">
        <f t="shared" si="10"/>
        <v>2.289868180551498</v>
      </c>
      <c r="F96">
        <v>200701</v>
      </c>
      <c r="G96" s="8">
        <v>1.4</v>
      </c>
      <c r="H96" s="8">
        <v>0.11</v>
      </c>
      <c r="I96" s="8">
        <v>-0.11</v>
      </c>
      <c r="J96" s="8">
        <v>0.44</v>
      </c>
      <c r="K96" s="6">
        <v>39097</v>
      </c>
      <c r="L96" s="8">
        <v>54.51</v>
      </c>
      <c r="M96" s="10">
        <f t="shared" si="13"/>
        <v>-12.023886378308591</v>
      </c>
      <c r="N96" s="8">
        <f t="shared" si="11"/>
        <v>-12.46388637830859</v>
      </c>
      <c r="O96" s="8"/>
      <c r="P96" s="9">
        <f t="shared" si="7"/>
        <v>2.289868180551498</v>
      </c>
      <c r="Q96" s="9">
        <f t="shared" si="8"/>
        <v>1.4</v>
      </c>
      <c r="R96" s="9">
        <f t="shared" si="9"/>
        <v>-12.46388637830859</v>
      </c>
      <c r="T96" s="35">
        <f>+G95+G96</f>
        <v>2.27</v>
      </c>
      <c r="U96">
        <v>1</v>
      </c>
    </row>
    <row r="97" spans="2:21" x14ac:dyDescent="0.25">
      <c r="B97" s="1">
        <v>39141</v>
      </c>
      <c r="C97" s="8">
        <v>6197.1459999999997</v>
      </c>
      <c r="D97" s="10">
        <f t="shared" si="12"/>
        <v>-1.1723959651475435</v>
      </c>
      <c r="E97" s="8">
        <f t="shared" si="10"/>
        <v>-1.5523959651475434</v>
      </c>
      <c r="F97">
        <v>200702</v>
      </c>
      <c r="G97" s="8">
        <v>-1.96</v>
      </c>
      <c r="H97" s="8">
        <v>1.32</v>
      </c>
      <c r="I97" s="8">
        <v>-0.09</v>
      </c>
      <c r="J97" s="8">
        <v>0.38</v>
      </c>
      <c r="K97" s="6">
        <v>39128</v>
      </c>
      <c r="L97" s="8">
        <v>59.28</v>
      </c>
      <c r="M97" s="10">
        <f t="shared" si="13"/>
        <v>8.7506879471656696</v>
      </c>
      <c r="N97" s="8">
        <f t="shared" si="11"/>
        <v>8.3706879471656688</v>
      </c>
      <c r="O97" s="8"/>
      <c r="P97" s="9">
        <f t="shared" si="7"/>
        <v>-1.5523959651475434</v>
      </c>
      <c r="Q97" s="9">
        <f t="shared" si="8"/>
        <v>-1.96</v>
      </c>
      <c r="R97" s="9">
        <f t="shared" si="9"/>
        <v>8.3706879471656688</v>
      </c>
    </row>
    <row r="98" spans="2:21" x14ac:dyDescent="0.25">
      <c r="B98" s="1">
        <v>39171</v>
      </c>
      <c r="C98" s="8">
        <v>6522.4780000000001</v>
      </c>
      <c r="D98" s="10">
        <f t="shared" si="12"/>
        <v>5.2497068811998338</v>
      </c>
      <c r="E98" s="8">
        <f t="shared" si="10"/>
        <v>4.819706881199834</v>
      </c>
      <c r="F98">
        <v>200703</v>
      </c>
      <c r="G98" s="8">
        <v>0.68</v>
      </c>
      <c r="H98" s="8">
        <v>-0.05</v>
      </c>
      <c r="I98" s="8">
        <v>-0.22</v>
      </c>
      <c r="J98" s="8">
        <v>0.43</v>
      </c>
      <c r="K98" s="6">
        <v>39156</v>
      </c>
      <c r="L98" s="8">
        <v>60.44</v>
      </c>
      <c r="M98" s="10">
        <f t="shared" si="13"/>
        <v>1.9568151147098423</v>
      </c>
      <c r="N98" s="8">
        <f t="shared" si="11"/>
        <v>1.5268151147098423</v>
      </c>
      <c r="O98" s="8"/>
      <c r="P98" s="9">
        <f t="shared" si="7"/>
        <v>4.819706881199834</v>
      </c>
      <c r="Q98" s="9">
        <f t="shared" si="8"/>
        <v>0.68</v>
      </c>
      <c r="R98" s="9">
        <f t="shared" si="9"/>
        <v>1.5268151147098423</v>
      </c>
      <c r="T98" s="35">
        <f>+G97+G98</f>
        <v>-1.2799999999999998</v>
      </c>
      <c r="U98">
        <v>1</v>
      </c>
    </row>
    <row r="99" spans="2:21" x14ac:dyDescent="0.25">
      <c r="B99" s="1">
        <v>39202</v>
      </c>
      <c r="C99" s="8">
        <v>6943.0739999999996</v>
      </c>
      <c r="D99" s="10">
        <f t="shared" si="12"/>
        <v>6.4484081050177444</v>
      </c>
      <c r="E99" s="8">
        <f t="shared" si="10"/>
        <v>6.008408105017744</v>
      </c>
      <c r="F99">
        <v>200704</v>
      </c>
      <c r="G99" s="8">
        <v>3.49</v>
      </c>
      <c r="H99" s="8">
        <v>-2.0699999999999998</v>
      </c>
      <c r="I99" s="8">
        <v>-1.1499999999999999</v>
      </c>
      <c r="J99" s="8">
        <v>0.44</v>
      </c>
      <c r="K99" s="6">
        <v>39187</v>
      </c>
      <c r="L99" s="8">
        <v>63.98</v>
      </c>
      <c r="M99" s="10">
        <f t="shared" si="13"/>
        <v>5.857048312375901</v>
      </c>
      <c r="N99" s="8">
        <f t="shared" si="11"/>
        <v>5.4170483123759006</v>
      </c>
      <c r="O99" s="8"/>
      <c r="P99" s="9">
        <f t="shared" si="7"/>
        <v>6.008408105017744</v>
      </c>
      <c r="Q99" s="9">
        <f t="shared" si="8"/>
        <v>3.49</v>
      </c>
      <c r="R99" s="9">
        <f t="shared" si="9"/>
        <v>5.4170483123759006</v>
      </c>
    </row>
    <row r="100" spans="2:21" x14ac:dyDescent="0.25">
      <c r="B100" s="1">
        <v>39233</v>
      </c>
      <c r="C100" s="8">
        <v>7467.3670000000002</v>
      </c>
      <c r="D100" s="10">
        <f t="shared" si="12"/>
        <v>7.551309405603357</v>
      </c>
      <c r="E100" s="8">
        <f t="shared" si="10"/>
        <v>7.1413094056033568</v>
      </c>
      <c r="F100">
        <v>200705</v>
      </c>
      <c r="G100" s="8">
        <v>3.24</v>
      </c>
      <c r="H100" s="8">
        <v>0.02</v>
      </c>
      <c r="I100" s="8">
        <v>-0.04</v>
      </c>
      <c r="J100" s="8">
        <v>0.41</v>
      </c>
      <c r="K100" s="6">
        <v>39217</v>
      </c>
      <c r="L100" s="8">
        <v>63.46</v>
      </c>
      <c r="M100" s="10">
        <f t="shared" si="13"/>
        <v>-0.81275398562049572</v>
      </c>
      <c r="N100" s="8">
        <f t="shared" si="11"/>
        <v>-1.2227539856204956</v>
      </c>
      <c r="O100" s="8"/>
      <c r="P100" s="9">
        <f t="shared" si="7"/>
        <v>7.1413094056033568</v>
      </c>
      <c r="Q100" s="9">
        <f t="shared" si="8"/>
        <v>3.24</v>
      </c>
      <c r="R100" s="9">
        <f t="shared" si="9"/>
        <v>-1.2227539856204956</v>
      </c>
      <c r="T100" s="35">
        <f>+G99+G100</f>
        <v>6.73</v>
      </c>
      <c r="U100">
        <v>1</v>
      </c>
    </row>
    <row r="101" spans="2:21" x14ac:dyDescent="0.25">
      <c r="B101" s="1">
        <v>39262</v>
      </c>
      <c r="C101" s="8">
        <v>7369.63</v>
      </c>
      <c r="D101" s="10">
        <f t="shared" si="12"/>
        <v>-1.3088549149921302</v>
      </c>
      <c r="E101" s="8">
        <f t="shared" si="10"/>
        <v>-1.7088549149921302</v>
      </c>
      <c r="F101">
        <v>200706</v>
      </c>
      <c r="G101" s="8">
        <v>-1.96</v>
      </c>
      <c r="H101" s="8">
        <v>0.78</v>
      </c>
      <c r="I101" s="8">
        <v>-1.1200000000000001</v>
      </c>
      <c r="J101" s="8">
        <v>0.4</v>
      </c>
      <c r="K101" s="6">
        <v>39248</v>
      </c>
      <c r="L101" s="8">
        <v>67.489999999999995</v>
      </c>
      <c r="M101" s="10">
        <f t="shared" si="13"/>
        <v>6.3504569807752764</v>
      </c>
      <c r="N101" s="8">
        <f t="shared" si="11"/>
        <v>5.9504569807752761</v>
      </c>
      <c r="O101" s="8"/>
      <c r="P101" s="9">
        <f t="shared" si="7"/>
        <v>-1.7088549149921302</v>
      </c>
      <c r="Q101" s="9">
        <f t="shared" si="8"/>
        <v>-1.96</v>
      </c>
      <c r="R101" s="9">
        <f t="shared" si="9"/>
        <v>5.9504569807752761</v>
      </c>
    </row>
    <row r="102" spans="2:21" x14ac:dyDescent="0.25">
      <c r="B102" s="1">
        <v>39294</v>
      </c>
      <c r="C102" s="8">
        <v>7076.7020000000002</v>
      </c>
      <c r="D102" s="10">
        <f t="shared" si="12"/>
        <v>-3.9747992775756691</v>
      </c>
      <c r="E102" s="8">
        <f t="shared" si="10"/>
        <v>-4.3747992775756694</v>
      </c>
      <c r="F102">
        <v>200707</v>
      </c>
      <c r="G102" s="8">
        <v>-3.73</v>
      </c>
      <c r="H102" s="8">
        <v>-2.5099999999999998</v>
      </c>
      <c r="I102" s="8">
        <v>-3.33</v>
      </c>
      <c r="J102" s="8">
        <v>0.4</v>
      </c>
      <c r="K102" s="6">
        <v>39278</v>
      </c>
      <c r="L102" s="8">
        <v>74.12</v>
      </c>
      <c r="M102" s="10">
        <f t="shared" si="13"/>
        <v>9.8236775818639988</v>
      </c>
      <c r="N102" s="8">
        <f t="shared" si="11"/>
        <v>9.4236775818639984</v>
      </c>
      <c r="O102" s="8"/>
      <c r="P102" s="9">
        <f t="shared" si="7"/>
        <v>-4.3747992775756694</v>
      </c>
      <c r="Q102" s="9">
        <f t="shared" si="8"/>
        <v>-3.73</v>
      </c>
      <c r="R102" s="9">
        <f t="shared" si="9"/>
        <v>9.4236775818639984</v>
      </c>
      <c r="T102" s="35">
        <f>+G101+G102</f>
        <v>-5.6899999999999995</v>
      </c>
      <c r="U102">
        <v>1</v>
      </c>
    </row>
    <row r="103" spans="2:21" x14ac:dyDescent="0.25">
      <c r="B103" s="1">
        <v>39325</v>
      </c>
      <c r="C103" s="8">
        <v>6926.5439999999999</v>
      </c>
      <c r="D103" s="10">
        <f t="shared" si="12"/>
        <v>-2.1218641112766945</v>
      </c>
      <c r="E103" s="8">
        <f t="shared" si="10"/>
        <v>-2.5418641112766944</v>
      </c>
      <c r="F103">
        <v>200708</v>
      </c>
      <c r="G103" s="8">
        <v>0.92</v>
      </c>
      <c r="H103" s="8">
        <v>-0.13</v>
      </c>
      <c r="I103" s="8">
        <v>-2.2400000000000002</v>
      </c>
      <c r="J103" s="8">
        <v>0.42</v>
      </c>
      <c r="K103" s="6">
        <v>39309</v>
      </c>
      <c r="L103" s="8">
        <v>72.36</v>
      </c>
      <c r="M103" s="10">
        <f t="shared" si="13"/>
        <v>-2.3745277927684882</v>
      </c>
      <c r="N103" s="8">
        <f t="shared" si="11"/>
        <v>-2.7945277927684882</v>
      </c>
      <c r="O103" s="8"/>
      <c r="P103" s="9">
        <f t="shared" si="7"/>
        <v>-2.5418641112766944</v>
      </c>
      <c r="Q103" s="9">
        <f t="shared" si="8"/>
        <v>0.92</v>
      </c>
      <c r="R103" s="9">
        <f t="shared" si="9"/>
        <v>-2.7945277927684882</v>
      </c>
    </row>
    <row r="104" spans="2:21" x14ac:dyDescent="0.25">
      <c r="B104" s="1">
        <v>39353</v>
      </c>
      <c r="C104" s="8">
        <v>7559.8519999999999</v>
      </c>
      <c r="D104" s="10">
        <f t="shared" si="12"/>
        <v>9.1432033060065763</v>
      </c>
      <c r="E104" s="8">
        <f t="shared" si="10"/>
        <v>8.823203306006576</v>
      </c>
      <c r="F104">
        <v>200709</v>
      </c>
      <c r="G104" s="8">
        <v>3.22</v>
      </c>
      <c r="H104" s="8">
        <v>-2.29</v>
      </c>
      <c r="I104" s="8">
        <v>-1.86</v>
      </c>
      <c r="J104" s="8">
        <v>0.32</v>
      </c>
      <c r="K104" s="6">
        <v>39340</v>
      </c>
      <c r="L104" s="8">
        <v>79.92</v>
      </c>
      <c r="M104" s="10">
        <f t="shared" si="13"/>
        <v>10.447761194029859</v>
      </c>
      <c r="N104" s="8">
        <f t="shared" si="11"/>
        <v>10.127761194029858</v>
      </c>
      <c r="O104" s="8"/>
      <c r="P104" s="9">
        <f t="shared" si="7"/>
        <v>8.823203306006576</v>
      </c>
      <c r="Q104" s="9">
        <f t="shared" si="8"/>
        <v>3.22</v>
      </c>
      <c r="R104" s="9">
        <f t="shared" si="9"/>
        <v>10.127761194029858</v>
      </c>
      <c r="T104" s="35">
        <f>+G103+G104</f>
        <v>4.1400000000000006</v>
      </c>
      <c r="U104">
        <v>1</v>
      </c>
    </row>
    <row r="105" spans="2:21" x14ac:dyDescent="0.25">
      <c r="B105" s="1">
        <v>39386</v>
      </c>
      <c r="C105" s="8">
        <v>8508.7279999999992</v>
      </c>
      <c r="D105" s="10">
        <f t="shared" si="12"/>
        <v>12.551515558770188</v>
      </c>
      <c r="E105" s="8">
        <f t="shared" si="10"/>
        <v>12.231515558770187</v>
      </c>
      <c r="F105">
        <v>200710</v>
      </c>
      <c r="G105" s="8">
        <v>1.8</v>
      </c>
      <c r="H105" s="8">
        <v>0.22</v>
      </c>
      <c r="I105" s="8">
        <v>-2.6</v>
      </c>
      <c r="J105" s="8">
        <v>0.32</v>
      </c>
      <c r="K105" s="6">
        <v>39370</v>
      </c>
      <c r="L105" s="8">
        <v>85.8</v>
      </c>
      <c r="M105" s="10">
        <f t="shared" si="13"/>
        <v>7.3573573573573414</v>
      </c>
      <c r="N105" s="8">
        <f t="shared" si="11"/>
        <v>7.0373573573573411</v>
      </c>
      <c r="O105" s="8"/>
      <c r="P105" s="9">
        <f t="shared" si="7"/>
        <v>12.231515558770187</v>
      </c>
      <c r="Q105" s="9">
        <f t="shared" si="8"/>
        <v>1.8</v>
      </c>
      <c r="R105" s="9">
        <f t="shared" si="9"/>
        <v>7.0373573573573411</v>
      </c>
    </row>
    <row r="106" spans="2:21" x14ac:dyDescent="0.25">
      <c r="B106" s="1">
        <v>39416</v>
      </c>
      <c r="C106" s="8">
        <v>7799.884</v>
      </c>
      <c r="D106" s="10">
        <f t="shared" si="12"/>
        <v>-8.3307869284339411</v>
      </c>
      <c r="E106" s="8">
        <f t="shared" si="10"/>
        <v>-8.6707869284339409</v>
      </c>
      <c r="F106">
        <v>200711</v>
      </c>
      <c r="G106" s="8">
        <v>-4.83</v>
      </c>
      <c r="H106" s="8">
        <v>-2.62</v>
      </c>
      <c r="I106" s="8">
        <v>-1.18</v>
      </c>
      <c r="J106" s="8">
        <v>0.34</v>
      </c>
      <c r="K106" s="6">
        <v>39401</v>
      </c>
      <c r="L106" s="8">
        <v>94.77</v>
      </c>
      <c r="M106" s="10">
        <f t="shared" si="13"/>
        <v>10.45454545454545</v>
      </c>
      <c r="N106" s="8">
        <f t="shared" si="11"/>
        <v>10.11454545454545</v>
      </c>
      <c r="O106" s="8"/>
      <c r="P106" s="9">
        <f t="shared" si="7"/>
        <v>-8.6707869284339409</v>
      </c>
      <c r="Q106" s="9">
        <f t="shared" si="8"/>
        <v>-4.83</v>
      </c>
      <c r="R106" s="9">
        <f t="shared" si="9"/>
        <v>10.11454545454545</v>
      </c>
      <c r="T106" s="35">
        <f>+G105+G106</f>
        <v>-3.0300000000000002</v>
      </c>
      <c r="U106">
        <v>1</v>
      </c>
    </row>
    <row r="107" spans="2:21" x14ac:dyDescent="0.25">
      <c r="B107" s="1">
        <v>39447</v>
      </c>
      <c r="C107" s="8">
        <v>8384.44</v>
      </c>
      <c r="D107" s="10">
        <f t="shared" si="12"/>
        <v>7.4944191477719579</v>
      </c>
      <c r="E107" s="8">
        <f t="shared" si="10"/>
        <v>7.2244191477719575</v>
      </c>
      <c r="F107">
        <v>200712</v>
      </c>
      <c r="G107" s="8">
        <v>-0.87</v>
      </c>
      <c r="H107" s="8">
        <v>0.2</v>
      </c>
      <c r="I107" s="8">
        <v>-0.51</v>
      </c>
      <c r="J107" s="8">
        <v>0.27</v>
      </c>
      <c r="K107" s="6">
        <v>39431</v>
      </c>
      <c r="L107" s="8">
        <v>91.69</v>
      </c>
      <c r="M107" s="10">
        <f t="shared" si="13"/>
        <v>-3.2499736203439933</v>
      </c>
      <c r="N107" s="8">
        <f t="shared" si="11"/>
        <v>-3.5199736203439933</v>
      </c>
      <c r="O107" s="8"/>
      <c r="P107" s="9">
        <f t="shared" si="7"/>
        <v>7.2244191477719575</v>
      </c>
      <c r="Q107" s="9">
        <f t="shared" si="8"/>
        <v>-0.87</v>
      </c>
      <c r="R107" s="9">
        <f t="shared" si="9"/>
        <v>-3.5199736203439933</v>
      </c>
    </row>
    <row r="108" spans="2:21" x14ac:dyDescent="0.25">
      <c r="B108" s="1">
        <v>39478</v>
      </c>
      <c r="C108" s="8">
        <v>7768.3490000000002</v>
      </c>
      <c r="D108" s="10">
        <f t="shared" si="12"/>
        <v>-7.3480280137969922</v>
      </c>
      <c r="E108" s="8">
        <f t="shared" si="10"/>
        <v>-7.5580280137969922</v>
      </c>
      <c r="F108">
        <v>200801</v>
      </c>
      <c r="G108" s="8">
        <v>-6.36</v>
      </c>
      <c r="H108" s="8">
        <v>-0.9</v>
      </c>
      <c r="I108" s="8">
        <v>3.65</v>
      </c>
      <c r="J108" s="8">
        <v>0.21</v>
      </c>
      <c r="K108" s="6">
        <v>39462</v>
      </c>
      <c r="L108" s="8">
        <v>92.97</v>
      </c>
      <c r="M108" s="10">
        <f t="shared" si="13"/>
        <v>1.396008288799222</v>
      </c>
      <c r="N108" s="8">
        <f t="shared" si="11"/>
        <v>1.186008288799222</v>
      </c>
      <c r="O108" s="8"/>
      <c r="P108" s="9">
        <f t="shared" si="7"/>
        <v>-7.5580280137969922</v>
      </c>
      <c r="Q108" s="9">
        <f t="shared" si="8"/>
        <v>-6.36</v>
      </c>
      <c r="R108" s="9">
        <f t="shared" si="9"/>
        <v>1.186008288799222</v>
      </c>
      <c r="T108" s="35">
        <f>+G107+G108</f>
        <v>-7.23</v>
      </c>
      <c r="U108">
        <v>1</v>
      </c>
    </row>
    <row r="109" spans="2:21" x14ac:dyDescent="0.25">
      <c r="B109" s="1">
        <v>39507</v>
      </c>
      <c r="C109" s="8">
        <v>8744.3709999999992</v>
      </c>
      <c r="D109" s="10">
        <f t="shared" si="12"/>
        <v>12.564085367431343</v>
      </c>
      <c r="E109" s="8">
        <f t="shared" si="10"/>
        <v>12.434085367431342</v>
      </c>
      <c r="F109">
        <v>200802</v>
      </c>
      <c r="G109" s="8">
        <v>-3.09</v>
      </c>
      <c r="H109" s="8">
        <v>-0.24</v>
      </c>
      <c r="I109" s="8">
        <v>-0.94</v>
      </c>
      <c r="J109" s="8">
        <v>0.13</v>
      </c>
      <c r="K109" s="6">
        <v>39493</v>
      </c>
      <c r="L109" s="8">
        <v>95.39</v>
      </c>
      <c r="M109" s="10">
        <f t="shared" si="13"/>
        <v>2.6029902118963166</v>
      </c>
      <c r="N109" s="8">
        <f t="shared" si="11"/>
        <v>2.4729902118963167</v>
      </c>
      <c r="O109" s="8"/>
      <c r="P109" s="9">
        <f t="shared" si="7"/>
        <v>12.434085367431342</v>
      </c>
      <c r="Q109" s="9">
        <f t="shared" si="8"/>
        <v>-3.09</v>
      </c>
      <c r="R109" s="9">
        <f t="shared" si="9"/>
        <v>2.4729902118963167</v>
      </c>
    </row>
    <row r="110" spans="2:21" x14ac:dyDescent="0.25">
      <c r="B110" s="1">
        <v>39538</v>
      </c>
      <c r="C110" s="8">
        <v>8662.2360000000008</v>
      </c>
      <c r="D110" s="10">
        <f t="shared" si="12"/>
        <v>-0.93928997294372429</v>
      </c>
      <c r="E110" s="8">
        <f t="shared" si="10"/>
        <v>-1.1092899729437242</v>
      </c>
      <c r="F110">
        <v>200803</v>
      </c>
      <c r="G110" s="8">
        <v>-0.93</v>
      </c>
      <c r="H110" s="8">
        <v>0.95</v>
      </c>
      <c r="I110" s="8">
        <v>-0.14000000000000001</v>
      </c>
      <c r="J110" s="8">
        <v>0.17</v>
      </c>
      <c r="K110" s="6">
        <v>39522</v>
      </c>
      <c r="L110" s="8">
        <v>105.45</v>
      </c>
      <c r="M110" s="10">
        <f t="shared" si="13"/>
        <v>10.546178844742649</v>
      </c>
      <c r="N110" s="8">
        <f t="shared" si="11"/>
        <v>10.376178844742649</v>
      </c>
      <c r="O110" s="8"/>
      <c r="P110" s="9">
        <f t="shared" si="7"/>
        <v>-1.1092899729437242</v>
      </c>
      <c r="Q110" s="9">
        <f t="shared" si="8"/>
        <v>-0.93</v>
      </c>
      <c r="R110" s="9">
        <f t="shared" si="9"/>
        <v>10.376178844742649</v>
      </c>
      <c r="T110" s="35">
        <f>+G109+G110</f>
        <v>-4.0199999999999996</v>
      </c>
      <c r="U110">
        <v>1</v>
      </c>
    </row>
    <row r="111" spans="2:21" x14ac:dyDescent="0.25">
      <c r="B111" s="1">
        <v>39568</v>
      </c>
      <c r="C111" s="8">
        <v>9507.9429999999993</v>
      </c>
      <c r="D111" s="10">
        <f t="shared" si="12"/>
        <v>9.7631489144373251</v>
      </c>
      <c r="E111" s="8">
        <f t="shared" si="10"/>
        <v>9.5831489144373254</v>
      </c>
      <c r="F111">
        <v>200804</v>
      </c>
      <c r="G111" s="8">
        <v>4.5999999999999996</v>
      </c>
      <c r="H111" s="8">
        <v>-1.64</v>
      </c>
      <c r="I111" s="8">
        <v>-0.95</v>
      </c>
      <c r="J111" s="8">
        <v>0.18</v>
      </c>
      <c r="K111" s="6">
        <v>39553</v>
      </c>
      <c r="L111" s="8">
        <v>112.58</v>
      </c>
      <c r="M111" s="10">
        <f t="shared" si="13"/>
        <v>6.7614983404457041</v>
      </c>
      <c r="N111" s="8">
        <f t="shared" si="11"/>
        <v>6.5814983404457044</v>
      </c>
      <c r="O111" s="8"/>
      <c r="P111" s="9">
        <f t="shared" si="7"/>
        <v>9.5831489144373254</v>
      </c>
      <c r="Q111" s="9">
        <f t="shared" si="8"/>
        <v>4.5999999999999996</v>
      </c>
      <c r="R111" s="9">
        <f t="shared" si="9"/>
        <v>6.5814983404457044</v>
      </c>
    </row>
    <row r="112" spans="2:21" x14ac:dyDescent="0.25">
      <c r="B112" s="1">
        <v>39598</v>
      </c>
      <c r="C112" s="8">
        <v>10476.530000000001</v>
      </c>
      <c r="D112" s="10">
        <f t="shared" si="12"/>
        <v>10.187135114293412</v>
      </c>
      <c r="E112" s="8">
        <f t="shared" si="10"/>
        <v>10.007135114293412</v>
      </c>
      <c r="F112">
        <v>200805</v>
      </c>
      <c r="G112" s="8">
        <v>1.86</v>
      </c>
      <c r="H112" s="8">
        <v>3.22</v>
      </c>
      <c r="I112" s="8">
        <v>-1.38</v>
      </c>
      <c r="J112" s="8">
        <v>0.18</v>
      </c>
      <c r="K112" s="6">
        <v>39583</v>
      </c>
      <c r="L112" s="8">
        <v>125.4</v>
      </c>
      <c r="M112" s="10">
        <f t="shared" si="13"/>
        <v>11.387457807781143</v>
      </c>
      <c r="N112" s="8">
        <f t="shared" si="11"/>
        <v>11.207457807781143</v>
      </c>
      <c r="O112" s="8"/>
      <c r="P112" s="9">
        <f t="shared" si="7"/>
        <v>10.007135114293412</v>
      </c>
      <c r="Q112" s="9">
        <f t="shared" si="8"/>
        <v>1.86</v>
      </c>
      <c r="R112" s="9">
        <f t="shared" si="9"/>
        <v>11.207457807781143</v>
      </c>
      <c r="T112" s="35">
        <f>+G111+G112</f>
        <v>6.46</v>
      </c>
      <c r="U112">
        <v>1</v>
      </c>
    </row>
    <row r="113" spans="2:21" x14ac:dyDescent="0.25">
      <c r="B113" s="1">
        <v>39629</v>
      </c>
      <c r="C113" s="8">
        <v>11313.76</v>
      </c>
      <c r="D113" s="10">
        <f t="shared" si="12"/>
        <v>7.9914819124271119</v>
      </c>
      <c r="E113" s="8">
        <f t="shared" si="10"/>
        <v>7.821481912427112</v>
      </c>
      <c r="F113">
        <v>200806</v>
      </c>
      <c r="G113" s="8">
        <v>-8.44</v>
      </c>
      <c r="H113" s="8">
        <v>1.28</v>
      </c>
      <c r="I113" s="8">
        <v>-2.42</v>
      </c>
      <c r="J113" s="8">
        <v>0.17</v>
      </c>
      <c r="K113" s="6">
        <v>39614</v>
      </c>
      <c r="L113" s="8">
        <v>133.88</v>
      </c>
      <c r="M113" s="10">
        <f t="shared" si="13"/>
        <v>6.7623604465709697</v>
      </c>
      <c r="N113" s="8">
        <f t="shared" si="11"/>
        <v>6.5923604465709698</v>
      </c>
      <c r="O113" s="8"/>
      <c r="P113" s="9">
        <f t="shared" si="7"/>
        <v>7.821481912427112</v>
      </c>
      <c r="Q113" s="9">
        <f t="shared" si="8"/>
        <v>-8.44</v>
      </c>
      <c r="R113" s="9">
        <f t="shared" si="9"/>
        <v>6.5923604465709698</v>
      </c>
    </row>
    <row r="114" spans="2:21" x14ac:dyDescent="0.25">
      <c r="B114" s="1">
        <v>39660</v>
      </c>
      <c r="C114" s="8">
        <v>8747.02</v>
      </c>
      <c r="D114" s="10">
        <f t="shared" si="12"/>
        <v>-22.686887471539073</v>
      </c>
      <c r="E114" s="8">
        <f t="shared" si="10"/>
        <v>-22.836887471539072</v>
      </c>
      <c r="F114">
        <v>200807</v>
      </c>
      <c r="G114" s="8">
        <v>-0.77</v>
      </c>
      <c r="H114" s="8">
        <v>2.4500000000000002</v>
      </c>
      <c r="I114" s="8">
        <v>5.88</v>
      </c>
      <c r="J114" s="8">
        <v>0.15</v>
      </c>
      <c r="K114" s="6">
        <v>39644</v>
      </c>
      <c r="L114" s="8">
        <v>133.37</v>
      </c>
      <c r="M114" s="10">
        <f t="shared" si="13"/>
        <v>-0.38093815357035377</v>
      </c>
      <c r="N114" s="8">
        <f t="shared" si="11"/>
        <v>-0.53093815357035379</v>
      </c>
      <c r="O114" s="8"/>
      <c r="P114" s="9">
        <f t="shared" si="7"/>
        <v>-22.836887471539072</v>
      </c>
      <c r="Q114" s="9">
        <f t="shared" si="8"/>
        <v>-0.77</v>
      </c>
      <c r="R114" s="9">
        <f t="shared" si="9"/>
        <v>-0.53093815357035379</v>
      </c>
      <c r="T114" s="35">
        <f>+G113+G114</f>
        <v>-9.2099999999999991</v>
      </c>
      <c r="U114">
        <v>1</v>
      </c>
    </row>
    <row r="115" spans="2:21" x14ac:dyDescent="0.25">
      <c r="B115" s="1">
        <v>39689</v>
      </c>
      <c r="C115" s="8">
        <v>8857.5059999999994</v>
      </c>
      <c r="D115" s="10">
        <f t="shared" si="12"/>
        <v>1.2631273279356758</v>
      </c>
      <c r="E115" s="8">
        <f t="shared" si="10"/>
        <v>1.1331273279356759</v>
      </c>
      <c r="F115">
        <v>200808</v>
      </c>
      <c r="G115" s="8">
        <v>1.53</v>
      </c>
      <c r="H115" s="8">
        <v>3.61</v>
      </c>
      <c r="I115" s="8">
        <v>1.52</v>
      </c>
      <c r="J115" s="8">
        <v>0.13</v>
      </c>
      <c r="K115" s="6">
        <v>39675</v>
      </c>
      <c r="L115" s="8">
        <v>116.67</v>
      </c>
      <c r="M115" s="10">
        <f t="shared" si="13"/>
        <v>-12.521556571942716</v>
      </c>
      <c r="N115" s="8">
        <f t="shared" si="11"/>
        <v>-12.651556571942717</v>
      </c>
      <c r="O115" s="8"/>
      <c r="P115" s="9">
        <f t="shared" si="7"/>
        <v>1.1331273279356759</v>
      </c>
      <c r="Q115" s="9">
        <f t="shared" si="8"/>
        <v>1.53</v>
      </c>
      <c r="R115" s="9">
        <f t="shared" si="9"/>
        <v>-12.651556571942717</v>
      </c>
    </row>
    <row r="116" spans="2:21" x14ac:dyDescent="0.25">
      <c r="B116" s="1">
        <v>39721</v>
      </c>
      <c r="C116" s="8">
        <v>7264.3739999999998</v>
      </c>
      <c r="D116" s="10">
        <f t="shared" si="12"/>
        <v>-17.986236757841311</v>
      </c>
      <c r="E116" s="8">
        <f t="shared" si="10"/>
        <v>-18.13623675784131</v>
      </c>
      <c r="F116">
        <v>200809</v>
      </c>
      <c r="G116" s="8">
        <v>-9.24</v>
      </c>
      <c r="H116" s="8">
        <v>-1.1599999999999999</v>
      </c>
      <c r="I116" s="8">
        <v>6.33</v>
      </c>
      <c r="J116" s="8">
        <v>0.15</v>
      </c>
      <c r="K116" s="6">
        <v>39706</v>
      </c>
      <c r="L116" s="8">
        <v>104.11</v>
      </c>
      <c r="M116" s="10">
        <f t="shared" si="13"/>
        <v>-10.765406702665636</v>
      </c>
      <c r="N116" s="8">
        <f t="shared" si="11"/>
        <v>-10.915406702665637</v>
      </c>
      <c r="O116" s="8"/>
      <c r="P116" s="9">
        <f t="shared" si="7"/>
        <v>-18.13623675784131</v>
      </c>
      <c r="Q116" s="9">
        <f t="shared" si="8"/>
        <v>-9.24</v>
      </c>
      <c r="R116" s="9">
        <f t="shared" si="9"/>
        <v>-10.915406702665637</v>
      </c>
      <c r="T116" s="35">
        <f>+G115+G116</f>
        <v>-7.71</v>
      </c>
      <c r="U116">
        <v>1</v>
      </c>
    </row>
    <row r="117" spans="2:21" x14ac:dyDescent="0.25">
      <c r="B117" s="1">
        <v>39752</v>
      </c>
      <c r="C117" s="8">
        <v>5531.4049999999997</v>
      </c>
      <c r="D117" s="10">
        <f t="shared" si="12"/>
        <v>-23.855723838007236</v>
      </c>
      <c r="E117" s="8">
        <f t="shared" si="10"/>
        <v>-23.935723838007235</v>
      </c>
      <c r="F117">
        <v>200810</v>
      </c>
      <c r="G117" s="8">
        <v>-17.23</v>
      </c>
      <c r="H117" s="8">
        <v>-2.3199999999999998</v>
      </c>
      <c r="I117" s="8">
        <v>-2.89</v>
      </c>
      <c r="J117" s="8">
        <v>0.08</v>
      </c>
      <c r="K117" s="6">
        <v>39736</v>
      </c>
      <c r="L117" s="8">
        <v>76.61</v>
      </c>
      <c r="M117" s="10">
        <f t="shared" si="13"/>
        <v>-26.414369416962824</v>
      </c>
      <c r="N117" s="8">
        <f t="shared" si="11"/>
        <v>-26.494369416962822</v>
      </c>
      <c r="O117" s="8"/>
      <c r="P117" s="9">
        <f t="shared" si="7"/>
        <v>-23.935723838007235</v>
      </c>
      <c r="Q117" s="9">
        <f t="shared" si="8"/>
        <v>-17.23</v>
      </c>
      <c r="R117" s="9">
        <f t="shared" si="9"/>
        <v>-26.494369416962822</v>
      </c>
    </row>
    <row r="118" spans="2:21" x14ac:dyDescent="0.25">
      <c r="B118" s="1">
        <v>39780</v>
      </c>
      <c r="C118" s="8">
        <v>5019.357</v>
      </c>
      <c r="D118" s="10">
        <f t="shared" si="12"/>
        <v>-9.257105563595502</v>
      </c>
      <c r="E118" s="8">
        <f t="shared" si="10"/>
        <v>-9.2871055635955013</v>
      </c>
      <c r="F118">
        <v>200811</v>
      </c>
      <c r="G118" s="8">
        <v>-7.86</v>
      </c>
      <c r="H118" s="8">
        <v>-2.96</v>
      </c>
      <c r="I118" s="8">
        <v>-6.02</v>
      </c>
      <c r="J118" s="8">
        <v>0.03</v>
      </c>
      <c r="K118" s="6">
        <v>39767</v>
      </c>
      <c r="L118" s="8">
        <v>57.31</v>
      </c>
      <c r="M118" s="10">
        <f t="shared" si="13"/>
        <v>-25.192533611800027</v>
      </c>
      <c r="N118" s="8">
        <f t="shared" si="11"/>
        <v>-25.222533611800028</v>
      </c>
      <c r="O118" s="8"/>
      <c r="P118" s="9">
        <f t="shared" si="7"/>
        <v>-9.2871055635955013</v>
      </c>
      <c r="Q118" s="9">
        <f t="shared" si="8"/>
        <v>-7.86</v>
      </c>
      <c r="R118" s="9">
        <f t="shared" si="9"/>
        <v>-25.222533611800028</v>
      </c>
      <c r="T118" s="35">
        <f>+G117+G118</f>
        <v>-25.09</v>
      </c>
      <c r="U118">
        <v>1</v>
      </c>
    </row>
    <row r="119" spans="2:21" x14ac:dyDescent="0.25">
      <c r="B119" s="1">
        <v>39813</v>
      </c>
      <c r="C119" s="8">
        <v>4806.1189999999997</v>
      </c>
      <c r="D119" s="10">
        <f t="shared" si="12"/>
        <v>-4.24831308073923</v>
      </c>
      <c r="E119" s="8">
        <f t="shared" si="10"/>
        <v>-4.24831308073923</v>
      </c>
      <c r="F119">
        <v>200812</v>
      </c>
      <c r="G119" s="8">
        <v>1.74</v>
      </c>
      <c r="H119" s="8">
        <v>3.61</v>
      </c>
      <c r="I119" s="8">
        <v>-0.25</v>
      </c>
      <c r="J119" s="8">
        <v>0</v>
      </c>
      <c r="K119" s="6">
        <v>39797</v>
      </c>
      <c r="L119" s="8">
        <v>41.12</v>
      </c>
      <c r="M119" s="10">
        <f t="shared" si="13"/>
        <v>-28.24986913278661</v>
      </c>
      <c r="N119" s="8">
        <f t="shared" si="11"/>
        <v>-28.24986913278661</v>
      </c>
      <c r="O119" s="8"/>
      <c r="P119" s="9">
        <f t="shared" si="7"/>
        <v>-4.24831308073923</v>
      </c>
      <c r="Q119" s="9">
        <f t="shared" si="8"/>
        <v>1.74</v>
      </c>
      <c r="R119" s="9">
        <f t="shared" si="9"/>
        <v>-28.24986913278661</v>
      </c>
    </row>
    <row r="120" spans="2:21" x14ac:dyDescent="0.25">
      <c r="B120" s="1">
        <v>39843</v>
      </c>
      <c r="C120" s="8">
        <v>4840.6319999999996</v>
      </c>
      <c r="D120" s="10">
        <f t="shared" si="12"/>
        <v>0.71810539855545752</v>
      </c>
      <c r="E120" s="8">
        <f t="shared" si="10"/>
        <v>0.71810539855545752</v>
      </c>
      <c r="F120">
        <v>200901</v>
      </c>
      <c r="G120" s="8">
        <v>-8.1199999999999992</v>
      </c>
      <c r="H120" s="8">
        <v>0.08</v>
      </c>
      <c r="I120" s="8">
        <v>-11.18</v>
      </c>
      <c r="J120" s="8">
        <v>0</v>
      </c>
      <c r="K120" s="6">
        <v>39828</v>
      </c>
      <c r="L120" s="8">
        <v>41.71</v>
      </c>
      <c r="M120" s="10">
        <f t="shared" si="13"/>
        <v>1.4348249027237525</v>
      </c>
      <c r="N120" s="8">
        <f t="shared" si="11"/>
        <v>1.4348249027237525</v>
      </c>
      <c r="O120" s="8"/>
      <c r="P120" s="9">
        <f t="shared" si="7"/>
        <v>0.71810539855545752</v>
      </c>
      <c r="Q120" s="9">
        <f t="shared" si="8"/>
        <v>-8.1199999999999992</v>
      </c>
      <c r="R120" s="9">
        <f t="shared" si="9"/>
        <v>1.4348249027237525</v>
      </c>
      <c r="T120" s="35">
        <f>+G119+G120</f>
        <v>-6.379999999999999</v>
      </c>
      <c r="U120">
        <v>1</v>
      </c>
    </row>
    <row r="121" spans="2:21" x14ac:dyDescent="0.25">
      <c r="B121" s="1">
        <v>39871</v>
      </c>
      <c r="C121" s="8">
        <v>4210.0519999999997</v>
      </c>
      <c r="D121" s="10">
        <f t="shared" si="12"/>
        <v>-13.026811375043589</v>
      </c>
      <c r="E121" s="8">
        <f t="shared" si="10"/>
        <v>-13.036811375043589</v>
      </c>
      <c r="F121">
        <v>200902</v>
      </c>
      <c r="G121" s="8">
        <v>-10.1</v>
      </c>
      <c r="H121" s="8">
        <v>0.22</v>
      </c>
      <c r="I121" s="8">
        <v>-7.27</v>
      </c>
      <c r="J121" s="8">
        <v>0.01</v>
      </c>
      <c r="K121" s="6">
        <v>39859</v>
      </c>
      <c r="L121" s="8">
        <v>39.090000000000003</v>
      </c>
      <c r="M121" s="10">
        <f t="shared" si="13"/>
        <v>-6.2814672740350019</v>
      </c>
      <c r="N121" s="8">
        <f t="shared" si="11"/>
        <v>-6.2914672740350017</v>
      </c>
      <c r="O121" s="8"/>
      <c r="P121" s="9">
        <f t="shared" si="7"/>
        <v>-13.036811375043589</v>
      </c>
      <c r="Q121" s="9">
        <f t="shared" si="8"/>
        <v>-10.1</v>
      </c>
      <c r="R121" s="9">
        <f t="shared" si="9"/>
        <v>-6.2914672740350017</v>
      </c>
    </row>
    <row r="122" spans="2:21" x14ac:dyDescent="0.25">
      <c r="B122" s="1">
        <v>39903</v>
      </c>
      <c r="C122" s="8">
        <v>4371.5730000000003</v>
      </c>
      <c r="D122" s="10">
        <f t="shared" si="12"/>
        <v>3.8365559380264314</v>
      </c>
      <c r="E122" s="8">
        <f t="shared" si="10"/>
        <v>3.8165559380264313</v>
      </c>
      <c r="F122">
        <v>200903</v>
      </c>
      <c r="G122" s="8">
        <v>8.9499999999999993</v>
      </c>
      <c r="H122" s="8">
        <v>-0.08</v>
      </c>
      <c r="I122" s="8">
        <v>3.56</v>
      </c>
      <c r="J122" s="8">
        <v>0.02</v>
      </c>
      <c r="K122" s="6">
        <v>39887</v>
      </c>
      <c r="L122" s="8">
        <v>47.94</v>
      </c>
      <c r="M122" s="10">
        <f t="shared" si="13"/>
        <v>22.640061396776655</v>
      </c>
      <c r="N122" s="8">
        <f t="shared" si="11"/>
        <v>22.620061396776656</v>
      </c>
      <c r="O122" s="8"/>
      <c r="P122" s="9">
        <f t="shared" si="7"/>
        <v>3.8165559380264313</v>
      </c>
      <c r="Q122" s="9">
        <f t="shared" si="8"/>
        <v>8.9499999999999993</v>
      </c>
      <c r="R122" s="9">
        <f t="shared" si="9"/>
        <v>22.620061396776656</v>
      </c>
      <c r="T122" s="35">
        <f>+G121+G122</f>
        <v>-1.1500000000000004</v>
      </c>
      <c r="U122">
        <v>1</v>
      </c>
    </row>
    <row r="123" spans="2:21" x14ac:dyDescent="0.25">
      <c r="B123" s="1">
        <v>39933</v>
      </c>
      <c r="C123" s="8">
        <v>5009.6229999999996</v>
      </c>
      <c r="D123" s="10">
        <f t="shared" si="12"/>
        <v>14.595432811027042</v>
      </c>
      <c r="E123" s="8">
        <f t="shared" si="10"/>
        <v>14.585432811027042</v>
      </c>
      <c r="F123">
        <v>200904</v>
      </c>
      <c r="G123" s="8">
        <v>10.19</v>
      </c>
      <c r="H123" s="8">
        <v>4.7699999999999996</v>
      </c>
      <c r="I123" s="8">
        <v>5.53</v>
      </c>
      <c r="J123" s="8">
        <v>0.01</v>
      </c>
      <c r="K123" s="6">
        <v>39918</v>
      </c>
      <c r="L123" s="8">
        <v>49.65</v>
      </c>
      <c r="M123" s="10">
        <f t="shared" si="13"/>
        <v>3.5669586983729573</v>
      </c>
      <c r="N123" s="8">
        <f t="shared" si="11"/>
        <v>3.5569586983729575</v>
      </c>
      <c r="O123" s="8"/>
      <c r="P123" s="9">
        <f t="shared" si="7"/>
        <v>14.585432811027042</v>
      </c>
      <c r="Q123" s="9">
        <f t="shared" si="8"/>
        <v>10.19</v>
      </c>
      <c r="R123" s="9">
        <f t="shared" si="9"/>
        <v>3.5569586983729575</v>
      </c>
    </row>
    <row r="124" spans="2:21" x14ac:dyDescent="0.25">
      <c r="B124" s="1">
        <v>39962</v>
      </c>
      <c r="C124" s="8">
        <v>5870.9009999999998</v>
      </c>
      <c r="D124" s="10">
        <f t="shared" si="12"/>
        <v>17.192471369602067</v>
      </c>
      <c r="E124" s="8">
        <f t="shared" si="10"/>
        <v>17.192471369602067</v>
      </c>
      <c r="F124">
        <v>200905</v>
      </c>
      <c r="G124" s="8">
        <v>5.21</v>
      </c>
      <c r="H124" s="8">
        <v>-2.34</v>
      </c>
      <c r="I124" s="8">
        <v>-0.23</v>
      </c>
      <c r="J124" s="8">
        <v>0</v>
      </c>
      <c r="K124" s="6">
        <v>39948</v>
      </c>
      <c r="L124" s="8">
        <v>59.03</v>
      </c>
      <c r="M124" s="10">
        <f t="shared" si="13"/>
        <v>18.89224572004029</v>
      </c>
      <c r="N124" s="8">
        <f t="shared" si="11"/>
        <v>18.89224572004029</v>
      </c>
      <c r="O124" s="8"/>
      <c r="P124" s="9">
        <f t="shared" si="7"/>
        <v>17.192471369602067</v>
      </c>
      <c r="Q124" s="9">
        <f t="shared" si="8"/>
        <v>5.21</v>
      </c>
      <c r="R124" s="9">
        <f t="shared" si="9"/>
        <v>18.89224572004029</v>
      </c>
      <c r="T124" s="35">
        <f>+G123+G124</f>
        <v>15.399999999999999</v>
      </c>
      <c r="U124">
        <v>1</v>
      </c>
    </row>
    <row r="125" spans="2:21" x14ac:dyDescent="0.25">
      <c r="B125" s="1">
        <v>39994</v>
      </c>
      <c r="C125" s="8">
        <v>5156.33</v>
      </c>
      <c r="D125" s="10">
        <f t="shared" si="12"/>
        <v>-12.171402651824648</v>
      </c>
      <c r="E125" s="8">
        <f t="shared" si="10"/>
        <v>-12.181402651824648</v>
      </c>
      <c r="F125">
        <v>200906</v>
      </c>
      <c r="G125" s="8">
        <v>0.43</v>
      </c>
      <c r="H125" s="8">
        <v>2.62</v>
      </c>
      <c r="I125" s="8">
        <v>-2.72</v>
      </c>
      <c r="J125" s="8">
        <v>0.01</v>
      </c>
      <c r="K125" s="6">
        <v>39979</v>
      </c>
      <c r="L125" s="8">
        <v>69.64</v>
      </c>
      <c r="M125" s="10">
        <f t="shared" si="13"/>
        <v>17.973911570387948</v>
      </c>
      <c r="N125" s="8">
        <f t="shared" si="11"/>
        <v>17.963911570387946</v>
      </c>
      <c r="O125" s="8"/>
      <c r="P125" s="9">
        <f t="shared" si="7"/>
        <v>-12.181402651824648</v>
      </c>
      <c r="Q125" s="9">
        <f t="shared" si="8"/>
        <v>0.43</v>
      </c>
      <c r="R125" s="9">
        <f t="shared" si="9"/>
        <v>17.963911570387946</v>
      </c>
    </row>
    <row r="126" spans="2:21" x14ac:dyDescent="0.25">
      <c r="B126" s="1">
        <v>40025</v>
      </c>
      <c r="C126" s="8">
        <v>5685.3760000000002</v>
      </c>
      <c r="D126" s="10">
        <f t="shared" si="12"/>
        <v>10.260126873183072</v>
      </c>
      <c r="E126" s="8">
        <f t="shared" si="10"/>
        <v>10.250126873183072</v>
      </c>
      <c r="F126">
        <v>200907</v>
      </c>
      <c r="G126" s="8">
        <v>7.72</v>
      </c>
      <c r="H126" s="8">
        <v>2.0699999999999998</v>
      </c>
      <c r="I126" s="8">
        <v>5.28</v>
      </c>
      <c r="J126" s="8">
        <v>0.01</v>
      </c>
      <c r="K126" s="6">
        <v>40009</v>
      </c>
      <c r="L126" s="8">
        <v>64.150000000000006</v>
      </c>
      <c r="M126" s="10">
        <f t="shared" si="13"/>
        <v>-7.8834003446295213</v>
      </c>
      <c r="N126" s="8">
        <f t="shared" si="11"/>
        <v>-7.8934003446295211</v>
      </c>
      <c r="O126" s="8"/>
      <c r="P126" s="9">
        <f t="shared" si="7"/>
        <v>10.250126873183072</v>
      </c>
      <c r="Q126" s="9">
        <f t="shared" si="8"/>
        <v>7.72</v>
      </c>
      <c r="R126" s="9">
        <f t="shared" si="9"/>
        <v>-7.8934003446295211</v>
      </c>
      <c r="T126" s="35">
        <f>+G125+G126</f>
        <v>8.15</v>
      </c>
      <c r="U126">
        <v>1</v>
      </c>
    </row>
    <row r="127" spans="2:21" x14ac:dyDescent="0.25">
      <c r="B127" s="1">
        <v>40056</v>
      </c>
      <c r="C127" s="8">
        <v>5742.43</v>
      </c>
      <c r="D127" s="10">
        <f t="shared" si="12"/>
        <v>1.003522018596481</v>
      </c>
      <c r="E127" s="8">
        <f t="shared" si="10"/>
        <v>0.99352201859648104</v>
      </c>
      <c r="F127">
        <v>200908</v>
      </c>
      <c r="G127" s="8">
        <v>3.33</v>
      </c>
      <c r="H127" s="8">
        <v>-0.9</v>
      </c>
      <c r="I127" s="8">
        <v>7.75</v>
      </c>
      <c r="J127" s="8">
        <v>0.01</v>
      </c>
      <c r="K127" s="6">
        <v>40040</v>
      </c>
      <c r="L127" s="8">
        <v>71.05</v>
      </c>
      <c r="M127" s="10">
        <f t="shared" si="13"/>
        <v>10.756040530007782</v>
      </c>
      <c r="N127" s="8">
        <f t="shared" si="11"/>
        <v>10.746040530007782</v>
      </c>
      <c r="O127" s="8"/>
      <c r="P127" s="9">
        <f t="shared" si="7"/>
        <v>0.99352201859648104</v>
      </c>
      <c r="Q127" s="9">
        <f t="shared" si="8"/>
        <v>3.33</v>
      </c>
      <c r="R127" s="9">
        <f t="shared" si="9"/>
        <v>10.746040530007782</v>
      </c>
    </row>
    <row r="128" spans="2:21" x14ac:dyDescent="0.25">
      <c r="B128" s="1">
        <v>40086</v>
      </c>
      <c r="C128" s="8">
        <v>6315.9319999999998</v>
      </c>
      <c r="D128" s="10">
        <f t="shared" si="12"/>
        <v>9.987096055154332</v>
      </c>
      <c r="E128" s="8">
        <f t="shared" si="10"/>
        <v>9.9770960551543322</v>
      </c>
      <c r="F128">
        <v>200909</v>
      </c>
      <c r="G128" s="8">
        <v>4.08</v>
      </c>
      <c r="H128" s="8">
        <v>2.46</v>
      </c>
      <c r="I128" s="8">
        <v>0.93</v>
      </c>
      <c r="J128" s="8">
        <v>0.01</v>
      </c>
      <c r="K128" s="6">
        <v>40071</v>
      </c>
      <c r="L128" s="8">
        <v>69.41</v>
      </c>
      <c r="M128" s="10">
        <f t="shared" si="13"/>
        <v>-2.3082336382828972</v>
      </c>
      <c r="N128" s="8">
        <f t="shared" si="11"/>
        <v>-2.318233638282897</v>
      </c>
      <c r="O128" s="8"/>
      <c r="P128" s="9">
        <f t="shared" si="7"/>
        <v>9.9770960551543322</v>
      </c>
      <c r="Q128" s="9">
        <f t="shared" si="8"/>
        <v>4.08</v>
      </c>
      <c r="R128" s="9">
        <f t="shared" si="9"/>
        <v>-2.318233638282897</v>
      </c>
      <c r="T128" s="35">
        <f>+G127+G128</f>
        <v>7.41</v>
      </c>
      <c r="U128">
        <v>1</v>
      </c>
    </row>
    <row r="129" spans="2:21" x14ac:dyDescent="0.25">
      <c r="B129" s="1">
        <v>40116</v>
      </c>
      <c r="C129" s="8">
        <v>6277.0789999999997</v>
      </c>
      <c r="D129" s="10">
        <f t="shared" si="12"/>
        <v>-0.61515861792051929</v>
      </c>
      <c r="E129" s="8">
        <f t="shared" si="10"/>
        <v>-0.61515861792051929</v>
      </c>
      <c r="F129">
        <v>200910</v>
      </c>
      <c r="G129" s="8">
        <v>-2.59</v>
      </c>
      <c r="H129" s="8">
        <v>-4.2300000000000004</v>
      </c>
      <c r="I129" s="8">
        <v>-4.18</v>
      </c>
      <c r="J129" s="8">
        <v>0</v>
      </c>
      <c r="K129" s="6">
        <v>40101</v>
      </c>
      <c r="L129" s="8">
        <v>75.72</v>
      </c>
      <c r="M129" s="10">
        <f t="shared" si="13"/>
        <v>9.0909090909091042</v>
      </c>
      <c r="N129" s="8">
        <f t="shared" si="11"/>
        <v>9.0909090909091042</v>
      </c>
      <c r="O129" s="8"/>
      <c r="P129" s="9">
        <f t="shared" si="7"/>
        <v>-0.61515861792051929</v>
      </c>
      <c r="Q129" s="9">
        <f t="shared" si="8"/>
        <v>-2.59</v>
      </c>
      <c r="R129" s="9">
        <f t="shared" si="9"/>
        <v>9.0909090909091042</v>
      </c>
    </row>
    <row r="130" spans="2:21" x14ac:dyDescent="0.25">
      <c r="B130" s="1">
        <v>40147</v>
      </c>
      <c r="C130" s="8">
        <v>6272.2830000000004</v>
      </c>
      <c r="D130" s="10">
        <f t="shared" si="12"/>
        <v>-7.6404964793330699E-2</v>
      </c>
      <c r="E130" s="8">
        <f t="shared" si="10"/>
        <v>-7.6404964793330699E-2</v>
      </c>
      <c r="F130">
        <v>200911</v>
      </c>
      <c r="G130" s="8">
        <v>5.56</v>
      </c>
      <c r="H130" s="8">
        <v>-2.5</v>
      </c>
      <c r="I130" s="8">
        <v>-0.17</v>
      </c>
      <c r="J130" s="8">
        <v>0</v>
      </c>
      <c r="K130" s="6">
        <v>40132</v>
      </c>
      <c r="L130" s="8">
        <v>77.989999999999995</v>
      </c>
      <c r="M130" s="10">
        <f t="shared" si="13"/>
        <v>2.9978869519281526</v>
      </c>
      <c r="N130" s="8">
        <f t="shared" si="11"/>
        <v>2.9978869519281526</v>
      </c>
      <c r="O130" s="8"/>
      <c r="P130" s="9">
        <f t="shared" si="7"/>
        <v>-7.6404964793330699E-2</v>
      </c>
      <c r="Q130" s="9">
        <f t="shared" si="8"/>
        <v>5.56</v>
      </c>
      <c r="R130" s="9">
        <f t="shared" si="9"/>
        <v>2.9978869519281526</v>
      </c>
      <c r="T130" s="35">
        <f>+G129+G130</f>
        <v>2.9699999999999998</v>
      </c>
      <c r="U130">
        <v>1</v>
      </c>
    </row>
    <row r="131" spans="2:21" x14ac:dyDescent="0.25">
      <c r="B131" s="1">
        <v>40178</v>
      </c>
      <c r="C131" s="8">
        <v>6745.5140000000001</v>
      </c>
      <c r="D131" s="10">
        <f t="shared" si="12"/>
        <v>7.5447966872668193</v>
      </c>
      <c r="E131" s="8">
        <f t="shared" si="10"/>
        <v>7.5347966872668195</v>
      </c>
      <c r="F131">
        <v>200912</v>
      </c>
      <c r="G131" s="8">
        <v>2.75</v>
      </c>
      <c r="H131" s="8">
        <v>6.1</v>
      </c>
      <c r="I131" s="8">
        <v>0</v>
      </c>
      <c r="J131" s="8">
        <v>0.01</v>
      </c>
      <c r="K131" s="6">
        <v>40162</v>
      </c>
      <c r="L131" s="8">
        <v>74.47</v>
      </c>
      <c r="M131" s="10">
        <f t="shared" si="13"/>
        <v>-4.5133991537376517</v>
      </c>
      <c r="N131" s="8">
        <f t="shared" si="11"/>
        <v>-4.5233991537376514</v>
      </c>
      <c r="O131" s="8"/>
      <c r="P131" s="9">
        <f t="shared" si="7"/>
        <v>7.5347966872668195</v>
      </c>
      <c r="Q131" s="9">
        <f t="shared" si="8"/>
        <v>2.75</v>
      </c>
      <c r="R131" s="9">
        <f t="shared" si="9"/>
        <v>-4.5233991537376514</v>
      </c>
    </row>
    <row r="132" spans="2:21" x14ac:dyDescent="0.25">
      <c r="B132" s="1">
        <v>40207</v>
      </c>
      <c r="C132" s="8">
        <v>6489.893</v>
      </c>
      <c r="D132" s="10">
        <f t="shared" si="12"/>
        <v>-3.7894962489144701</v>
      </c>
      <c r="E132" s="8">
        <f t="shared" si="10"/>
        <v>-3.7894962489144701</v>
      </c>
      <c r="F132">
        <v>201001</v>
      </c>
      <c r="G132" s="8">
        <v>-3.36</v>
      </c>
      <c r="H132" s="8">
        <v>0.38</v>
      </c>
      <c r="I132" s="8">
        <v>0.3</v>
      </c>
      <c r="J132" s="8">
        <v>0</v>
      </c>
      <c r="K132" s="6">
        <v>40193</v>
      </c>
      <c r="L132" s="8">
        <v>78.33</v>
      </c>
      <c r="M132" s="10">
        <f t="shared" si="13"/>
        <v>5.1832952866926352</v>
      </c>
      <c r="N132" s="8">
        <f t="shared" si="11"/>
        <v>5.1832952866926352</v>
      </c>
      <c r="O132" s="8"/>
      <c r="P132" s="9">
        <f t="shared" si="7"/>
        <v>-3.7894962489144701</v>
      </c>
      <c r="Q132" s="9">
        <f t="shared" si="8"/>
        <v>-3.36</v>
      </c>
      <c r="R132" s="9">
        <f t="shared" si="9"/>
        <v>5.1832952866926352</v>
      </c>
      <c r="T132" s="35">
        <f>+G131+G132</f>
        <v>-0.60999999999999988</v>
      </c>
      <c r="U132">
        <v>1</v>
      </c>
    </row>
    <row r="133" spans="2:21" x14ac:dyDescent="0.25">
      <c r="B133" s="1">
        <v>40235</v>
      </c>
      <c r="C133" s="8">
        <v>6738.0529999999999</v>
      </c>
      <c r="D133" s="10">
        <f t="shared" si="12"/>
        <v>3.8237918560444673</v>
      </c>
      <c r="E133" s="8">
        <f t="shared" si="10"/>
        <v>3.8237918560444673</v>
      </c>
      <c r="F133">
        <v>201002</v>
      </c>
      <c r="G133" s="8">
        <v>3.4</v>
      </c>
      <c r="H133" s="8">
        <v>1.21</v>
      </c>
      <c r="I133" s="8">
        <v>3.16</v>
      </c>
      <c r="J133" s="8">
        <v>0</v>
      </c>
      <c r="K133" s="6">
        <v>40224</v>
      </c>
      <c r="L133" s="8">
        <v>76.39</v>
      </c>
      <c r="M133" s="10">
        <f t="shared" si="13"/>
        <v>-2.476701136218562</v>
      </c>
      <c r="N133" s="8">
        <f t="shared" si="11"/>
        <v>-2.476701136218562</v>
      </c>
      <c r="O133" s="8"/>
      <c r="P133" s="9">
        <f t="shared" si="7"/>
        <v>3.8237918560444673</v>
      </c>
      <c r="Q133" s="9">
        <f t="shared" si="8"/>
        <v>3.4</v>
      </c>
      <c r="R133" s="9">
        <f t="shared" si="9"/>
        <v>-2.476701136218562</v>
      </c>
    </row>
    <row r="134" spans="2:21" x14ac:dyDescent="0.25">
      <c r="B134" s="1">
        <v>40268</v>
      </c>
      <c r="C134" s="8">
        <v>6910.2849999999999</v>
      </c>
      <c r="D134" s="10">
        <f t="shared" si="12"/>
        <v>2.5561093093212639</v>
      </c>
      <c r="E134" s="8">
        <f t="shared" si="10"/>
        <v>2.5461093093212641</v>
      </c>
      <c r="F134">
        <v>201003</v>
      </c>
      <c r="G134" s="8">
        <v>6.31</v>
      </c>
      <c r="H134" s="8">
        <v>1.43</v>
      </c>
      <c r="I134" s="8">
        <v>2.11</v>
      </c>
      <c r="J134" s="8">
        <v>0.01</v>
      </c>
      <c r="K134" s="6">
        <v>40252</v>
      </c>
      <c r="L134" s="8">
        <v>81.2</v>
      </c>
      <c r="M134" s="10">
        <f t="shared" si="13"/>
        <v>6.2966356852991234</v>
      </c>
      <c r="N134" s="8">
        <f t="shared" si="11"/>
        <v>6.2866356852991236</v>
      </c>
      <c r="O134" s="8"/>
      <c r="P134" s="9">
        <f t="shared" si="7"/>
        <v>2.5461093093212641</v>
      </c>
      <c r="Q134" s="9">
        <f t="shared" si="8"/>
        <v>6.31</v>
      </c>
      <c r="R134" s="9">
        <f t="shared" si="9"/>
        <v>6.2866356852991236</v>
      </c>
      <c r="T134" s="35">
        <f>+G133+G134</f>
        <v>9.7099999999999991</v>
      </c>
      <c r="U134">
        <v>1</v>
      </c>
    </row>
    <row r="135" spans="2:21" x14ac:dyDescent="0.25">
      <c r="B135" s="1">
        <v>40298</v>
      </c>
      <c r="C135" s="8">
        <v>7334.7190000000001</v>
      </c>
      <c r="D135" s="10">
        <f t="shared" si="12"/>
        <v>6.1420621580730694</v>
      </c>
      <c r="E135" s="8">
        <f t="shared" si="10"/>
        <v>6.1320621580730696</v>
      </c>
      <c r="F135">
        <v>201004</v>
      </c>
      <c r="G135" s="8">
        <v>2</v>
      </c>
      <c r="H135" s="8">
        <v>4.97</v>
      </c>
      <c r="I135" s="8">
        <v>2.81</v>
      </c>
      <c r="J135" s="8">
        <v>0.01</v>
      </c>
      <c r="K135" s="6">
        <v>40283</v>
      </c>
      <c r="L135" s="8">
        <v>84.29</v>
      </c>
      <c r="M135" s="10">
        <f t="shared" si="13"/>
        <v>3.8054187192118283</v>
      </c>
      <c r="N135" s="8">
        <f t="shared" si="11"/>
        <v>3.7954187192118285</v>
      </c>
      <c r="O135" s="8"/>
      <c r="P135" s="9">
        <f t="shared" si="7"/>
        <v>6.1320621580730696</v>
      </c>
      <c r="Q135" s="9">
        <f t="shared" si="8"/>
        <v>2</v>
      </c>
      <c r="R135" s="9">
        <f t="shared" si="9"/>
        <v>3.7954187192118285</v>
      </c>
    </row>
    <row r="136" spans="2:21" x14ac:dyDescent="0.25">
      <c r="B136" s="1">
        <v>40329</v>
      </c>
      <c r="C136" s="8">
        <v>6732.4369999999999</v>
      </c>
      <c r="D136" s="10">
        <f t="shared" si="12"/>
        <v>-8.2113847851567385</v>
      </c>
      <c r="E136" s="8">
        <f t="shared" si="10"/>
        <v>-8.2213847851567383</v>
      </c>
      <c r="F136">
        <v>201005</v>
      </c>
      <c r="G136" s="8">
        <v>-7.89</v>
      </c>
      <c r="H136" s="8">
        <v>0.05</v>
      </c>
      <c r="I136" s="8">
        <v>-2.38</v>
      </c>
      <c r="J136" s="8">
        <v>0.01</v>
      </c>
      <c r="K136" s="6">
        <v>40313</v>
      </c>
      <c r="L136" s="8">
        <v>73.739999999999995</v>
      </c>
      <c r="M136" s="10">
        <f t="shared" si="13"/>
        <v>-12.516312729861202</v>
      </c>
      <c r="N136" s="8">
        <f t="shared" si="11"/>
        <v>-12.526312729861202</v>
      </c>
      <c r="O136" s="8"/>
      <c r="P136" s="9">
        <f t="shared" si="7"/>
        <v>-8.2213847851567383</v>
      </c>
      <c r="Q136" s="9">
        <f t="shared" si="8"/>
        <v>-7.89</v>
      </c>
      <c r="R136" s="9">
        <f t="shared" si="9"/>
        <v>-12.526312729861202</v>
      </c>
      <c r="T136" s="35">
        <f>+G135+G136</f>
        <v>-5.89</v>
      </c>
      <c r="U136">
        <v>1</v>
      </c>
    </row>
    <row r="137" spans="2:21" x14ac:dyDescent="0.25">
      <c r="B137" s="1">
        <v>40359</v>
      </c>
      <c r="C137" s="8">
        <v>6413.8540000000003</v>
      </c>
      <c r="D137" s="10">
        <f t="shared" si="12"/>
        <v>-4.7320606193567034</v>
      </c>
      <c r="E137" s="8">
        <f t="shared" si="10"/>
        <v>-4.7420606193567032</v>
      </c>
      <c r="F137">
        <v>201006</v>
      </c>
      <c r="G137" s="8">
        <v>-5.56</v>
      </c>
      <c r="H137" s="8">
        <v>-1.97</v>
      </c>
      <c r="I137" s="8">
        <v>-4.5</v>
      </c>
      <c r="J137" s="8">
        <v>0.01</v>
      </c>
      <c r="K137" s="6">
        <v>40344</v>
      </c>
      <c r="L137" s="8">
        <v>75.34</v>
      </c>
      <c r="M137" s="10">
        <f t="shared" si="13"/>
        <v>2.1697857336588022</v>
      </c>
      <c r="N137" s="8">
        <f t="shared" si="11"/>
        <v>2.1597857336588024</v>
      </c>
      <c r="O137" s="8"/>
      <c r="P137" s="9">
        <f t="shared" si="7"/>
        <v>-4.7420606193567032</v>
      </c>
      <c r="Q137" s="9">
        <f t="shared" si="8"/>
        <v>-5.56</v>
      </c>
      <c r="R137" s="9">
        <f t="shared" si="9"/>
        <v>2.1597857336588024</v>
      </c>
    </row>
    <row r="138" spans="2:21" x14ac:dyDescent="0.25">
      <c r="B138" s="1">
        <v>40389</v>
      </c>
      <c r="C138" s="8">
        <v>6678.7529999999997</v>
      </c>
      <c r="D138" s="10">
        <f t="shared" si="12"/>
        <v>4.1301064851179792</v>
      </c>
      <c r="E138" s="8">
        <f t="shared" si="10"/>
        <v>4.1201064851179794</v>
      </c>
      <c r="F138">
        <v>201007</v>
      </c>
      <c r="G138" s="8">
        <v>6.93</v>
      </c>
      <c r="H138" s="8">
        <v>0.17</v>
      </c>
      <c r="I138" s="8">
        <v>-0.26</v>
      </c>
      <c r="J138" s="8">
        <v>0.01</v>
      </c>
      <c r="K138" s="6">
        <v>40374</v>
      </c>
      <c r="L138" s="8">
        <v>76.319999999999993</v>
      </c>
      <c r="M138" s="10">
        <f t="shared" si="13"/>
        <v>1.3007698433766812</v>
      </c>
      <c r="N138" s="8">
        <f t="shared" si="11"/>
        <v>1.2907698433766812</v>
      </c>
      <c r="O138" s="8"/>
      <c r="P138" s="9">
        <f t="shared" si="7"/>
        <v>4.1201064851179794</v>
      </c>
      <c r="Q138" s="9">
        <f t="shared" si="8"/>
        <v>6.93</v>
      </c>
      <c r="R138" s="9">
        <f t="shared" si="9"/>
        <v>1.2907698433766812</v>
      </c>
      <c r="T138" s="35">
        <f>+G137+G138</f>
        <v>1.37</v>
      </c>
      <c r="U138">
        <v>1</v>
      </c>
    </row>
    <row r="139" spans="2:21" x14ac:dyDescent="0.25">
      <c r="B139" s="1">
        <v>40421</v>
      </c>
      <c r="C139" s="8">
        <v>6337.86</v>
      </c>
      <c r="D139" s="10">
        <f t="shared" si="12"/>
        <v>-5.1041414467640873</v>
      </c>
      <c r="E139" s="8">
        <f t="shared" si="10"/>
        <v>-5.1141414467640871</v>
      </c>
      <c r="F139">
        <v>201008</v>
      </c>
      <c r="G139" s="8">
        <v>-4.7699999999999996</v>
      </c>
      <c r="H139" s="8">
        <v>-3</v>
      </c>
      <c r="I139" s="8">
        <v>-1.95</v>
      </c>
      <c r="J139" s="8">
        <v>0.01</v>
      </c>
      <c r="K139" s="6">
        <v>40405</v>
      </c>
      <c r="L139" s="8">
        <v>76.599999999999994</v>
      </c>
      <c r="M139" s="10">
        <f t="shared" si="13"/>
        <v>0.36687631027254586</v>
      </c>
      <c r="N139" s="8">
        <f t="shared" si="11"/>
        <v>0.35687631027254585</v>
      </c>
      <c r="O139" s="8"/>
      <c r="P139" s="9">
        <f t="shared" ref="P139:P202" si="14">+E139</f>
        <v>-5.1141414467640871</v>
      </c>
      <c r="Q139" s="9">
        <f t="shared" si="8"/>
        <v>-4.7699999999999996</v>
      </c>
      <c r="R139" s="9">
        <f t="shared" si="9"/>
        <v>0.35687631027254585</v>
      </c>
    </row>
    <row r="140" spans="2:21" x14ac:dyDescent="0.25">
      <c r="B140" s="1">
        <v>40451</v>
      </c>
      <c r="C140" s="8">
        <v>6957.3180000000002</v>
      </c>
      <c r="D140" s="10">
        <f t="shared" si="12"/>
        <v>9.7739300016093758</v>
      </c>
      <c r="E140" s="8">
        <f t="shared" si="10"/>
        <v>9.763930001609376</v>
      </c>
      <c r="F140">
        <v>201009</v>
      </c>
      <c r="G140" s="8">
        <v>9.5399999999999991</v>
      </c>
      <c r="H140" s="8">
        <v>3.92</v>
      </c>
      <c r="I140" s="8">
        <v>-3.13</v>
      </c>
      <c r="J140" s="8">
        <v>0.01</v>
      </c>
      <c r="K140" s="6">
        <v>40436</v>
      </c>
      <c r="L140" s="8">
        <v>75.239999999999995</v>
      </c>
      <c r="M140" s="10">
        <f t="shared" si="13"/>
        <v>-1.7754569190600478</v>
      </c>
      <c r="N140" s="8">
        <f t="shared" si="11"/>
        <v>-1.7854569190600478</v>
      </c>
      <c r="O140" s="8"/>
      <c r="P140" s="9">
        <f t="shared" si="14"/>
        <v>9.763930001609376</v>
      </c>
      <c r="Q140" s="9">
        <f t="shared" ref="Q140:Q203" si="15">+G140</f>
        <v>9.5399999999999991</v>
      </c>
      <c r="R140" s="9">
        <f t="shared" ref="R140:R203" si="16">+N140</f>
        <v>-1.7854569190600478</v>
      </c>
      <c r="T140" s="35">
        <f>+G139+G140</f>
        <v>4.7699999999999996</v>
      </c>
      <c r="U140">
        <v>1</v>
      </c>
    </row>
    <row r="141" spans="2:21" x14ac:dyDescent="0.25">
      <c r="B141" s="1">
        <v>40480</v>
      </c>
      <c r="C141" s="8">
        <v>7223.3370000000004</v>
      </c>
      <c r="D141" s="10">
        <f t="shared" si="12"/>
        <v>3.8235854678484005</v>
      </c>
      <c r="E141" s="8">
        <f t="shared" ref="E141:E204" si="17">+D141-J141</f>
        <v>3.8135854678484007</v>
      </c>
      <c r="F141">
        <v>201010</v>
      </c>
      <c r="G141" s="8">
        <v>3.88</v>
      </c>
      <c r="H141" s="8">
        <v>1.1299999999999999</v>
      </c>
      <c r="I141" s="8">
        <v>-2.6</v>
      </c>
      <c r="J141" s="8">
        <v>0.01</v>
      </c>
      <c r="K141" s="6">
        <v>40466</v>
      </c>
      <c r="L141" s="8">
        <v>81.89</v>
      </c>
      <c r="M141" s="10">
        <f t="shared" si="13"/>
        <v>8.8383838383838444</v>
      </c>
      <c r="N141" s="8">
        <f t="shared" ref="N141:N204" si="18">+M141-J141</f>
        <v>8.8283838383838447</v>
      </c>
      <c r="O141" s="8"/>
      <c r="P141" s="9">
        <f t="shared" si="14"/>
        <v>3.8135854678484007</v>
      </c>
      <c r="Q141" s="9">
        <f t="shared" si="15"/>
        <v>3.88</v>
      </c>
      <c r="R141" s="9">
        <f t="shared" si="16"/>
        <v>8.8283838383838447</v>
      </c>
    </row>
    <row r="142" spans="2:21" x14ac:dyDescent="0.25">
      <c r="B142" s="1">
        <v>40512</v>
      </c>
      <c r="C142" s="8">
        <v>7951.9049999999997</v>
      </c>
      <c r="D142" s="10">
        <f t="shared" ref="D142:D205" si="19">((+C142/C141)-1)*100</f>
        <v>10.086307754989132</v>
      </c>
      <c r="E142" s="8">
        <f t="shared" si="17"/>
        <v>10.076307754989132</v>
      </c>
      <c r="F142">
        <v>201011</v>
      </c>
      <c r="G142" s="8">
        <v>0.6</v>
      </c>
      <c r="H142" s="8">
        <v>3.7</v>
      </c>
      <c r="I142" s="8">
        <v>-0.9</v>
      </c>
      <c r="J142" s="8">
        <v>0.01</v>
      </c>
      <c r="K142" s="6">
        <v>40497</v>
      </c>
      <c r="L142" s="8">
        <v>84.25</v>
      </c>
      <c r="M142" s="10">
        <f t="shared" ref="M142:M205" si="20">((+L142/L141)-1)*100</f>
        <v>2.881914763707405</v>
      </c>
      <c r="N142" s="8">
        <f t="shared" si="18"/>
        <v>2.8719147637074052</v>
      </c>
      <c r="O142" s="8"/>
      <c r="P142" s="9">
        <f t="shared" si="14"/>
        <v>10.076307754989132</v>
      </c>
      <c r="Q142" s="9">
        <f t="shared" si="15"/>
        <v>0.6</v>
      </c>
      <c r="R142" s="9">
        <f t="shared" si="16"/>
        <v>2.8719147637074052</v>
      </c>
      <c r="T142" s="35">
        <f>+G141+G142</f>
        <v>4.4799999999999995</v>
      </c>
      <c r="U142">
        <v>1</v>
      </c>
    </row>
    <row r="143" spans="2:21" x14ac:dyDescent="0.25">
      <c r="B143" s="1">
        <v>40543</v>
      </c>
      <c r="C143" s="8">
        <v>8704.473</v>
      </c>
      <c r="D143" s="10">
        <f t="shared" si="19"/>
        <v>9.4639963631356174</v>
      </c>
      <c r="E143" s="8">
        <f t="shared" si="17"/>
        <v>9.4539963631356176</v>
      </c>
      <c r="F143">
        <v>201012</v>
      </c>
      <c r="G143" s="8">
        <v>6.82</v>
      </c>
      <c r="H143" s="8">
        <v>0.69</v>
      </c>
      <c r="I143" s="8">
        <v>3.82</v>
      </c>
      <c r="J143" s="8">
        <v>0.01</v>
      </c>
      <c r="K143" s="6">
        <v>40527</v>
      </c>
      <c r="L143" s="8">
        <v>89.15</v>
      </c>
      <c r="M143" s="10">
        <f t="shared" si="20"/>
        <v>5.8160237388724001</v>
      </c>
      <c r="N143" s="8">
        <f t="shared" si="18"/>
        <v>5.8060237388724003</v>
      </c>
      <c r="O143" s="8"/>
      <c r="P143" s="9">
        <f t="shared" si="14"/>
        <v>9.4539963631356176</v>
      </c>
      <c r="Q143" s="9">
        <f t="shared" si="15"/>
        <v>6.82</v>
      </c>
      <c r="R143" s="9">
        <f t="shared" si="16"/>
        <v>5.8060237388724003</v>
      </c>
    </row>
    <row r="144" spans="2:21" x14ac:dyDescent="0.25">
      <c r="B144" s="1">
        <v>40574</v>
      </c>
      <c r="C144" s="8">
        <v>9366.6219999999994</v>
      </c>
      <c r="D144" s="10">
        <f t="shared" si="19"/>
        <v>7.6069970002778931</v>
      </c>
      <c r="E144" s="8">
        <f t="shared" si="17"/>
        <v>7.5969970002778933</v>
      </c>
      <c r="F144">
        <v>201101</v>
      </c>
      <c r="G144" s="8">
        <v>1.99</v>
      </c>
      <c r="H144" s="8">
        <v>-2.4700000000000002</v>
      </c>
      <c r="I144" s="8">
        <v>0.82</v>
      </c>
      <c r="J144" s="8">
        <v>0.01</v>
      </c>
      <c r="K144" s="6">
        <v>40558</v>
      </c>
      <c r="L144" s="8">
        <v>89.17</v>
      </c>
      <c r="M144" s="10">
        <f t="shared" si="20"/>
        <v>2.2434099831736276E-2</v>
      </c>
      <c r="N144" s="8">
        <f t="shared" si="18"/>
        <v>1.2434099831736276E-2</v>
      </c>
      <c r="O144" s="8"/>
      <c r="P144" s="15">
        <f t="shared" si="14"/>
        <v>7.5969970002778933</v>
      </c>
      <c r="Q144" s="15">
        <f t="shared" si="15"/>
        <v>1.99</v>
      </c>
      <c r="R144" s="15">
        <f t="shared" si="16"/>
        <v>1.2434099831736276E-2</v>
      </c>
      <c r="T144" s="35">
        <f>+G143+G144</f>
        <v>8.81</v>
      </c>
      <c r="U144">
        <v>1</v>
      </c>
    </row>
    <row r="145" spans="2:21" x14ac:dyDescent="0.25">
      <c r="B145" s="1">
        <v>40602</v>
      </c>
      <c r="C145" s="8">
        <v>10186.620000000001</v>
      </c>
      <c r="D145" s="10">
        <f t="shared" si="19"/>
        <v>8.7544687935522614</v>
      </c>
      <c r="E145" s="8">
        <f t="shared" si="17"/>
        <v>8.7444687935522616</v>
      </c>
      <c r="F145">
        <v>201102</v>
      </c>
      <c r="G145" s="8">
        <v>3.49</v>
      </c>
      <c r="H145" s="8">
        <v>1.53</v>
      </c>
      <c r="I145" s="8">
        <v>1.1000000000000001</v>
      </c>
      <c r="J145" s="8">
        <v>0.01</v>
      </c>
      <c r="K145" s="6">
        <v>40589</v>
      </c>
      <c r="L145" s="8">
        <v>88.58</v>
      </c>
      <c r="M145" s="10">
        <f t="shared" si="20"/>
        <v>-0.66165750813054203</v>
      </c>
      <c r="N145" s="8">
        <f t="shared" si="18"/>
        <v>-0.67165750813054204</v>
      </c>
      <c r="O145" s="8"/>
      <c r="P145" s="15">
        <f t="shared" si="14"/>
        <v>8.7444687935522616</v>
      </c>
      <c r="Q145" s="15">
        <f t="shared" si="15"/>
        <v>3.49</v>
      </c>
      <c r="R145" s="15">
        <f t="shared" si="16"/>
        <v>-0.67165750813054204</v>
      </c>
    </row>
    <row r="146" spans="2:21" x14ac:dyDescent="0.25">
      <c r="B146" s="1">
        <v>40633</v>
      </c>
      <c r="C146" s="8">
        <v>10715.62</v>
      </c>
      <c r="D146" s="10">
        <f t="shared" si="19"/>
        <v>5.1930866175434076</v>
      </c>
      <c r="E146" s="8">
        <f t="shared" si="17"/>
        <v>5.1830866175434078</v>
      </c>
      <c r="F146">
        <v>201103</v>
      </c>
      <c r="G146" s="8">
        <v>0.45</v>
      </c>
      <c r="H146" s="8">
        <v>2.6</v>
      </c>
      <c r="I146" s="8">
        <v>-1.58</v>
      </c>
      <c r="J146" s="8">
        <v>0.01</v>
      </c>
      <c r="K146" s="6">
        <v>40617</v>
      </c>
      <c r="L146" s="8">
        <v>102.86</v>
      </c>
      <c r="M146" s="10">
        <f t="shared" si="20"/>
        <v>16.121020546398746</v>
      </c>
      <c r="N146" s="8">
        <f t="shared" si="18"/>
        <v>16.111020546398745</v>
      </c>
      <c r="O146" s="8"/>
      <c r="P146" s="15">
        <f t="shared" si="14"/>
        <v>5.1830866175434078</v>
      </c>
      <c r="Q146" s="15">
        <f t="shared" si="15"/>
        <v>0.45</v>
      </c>
      <c r="R146" s="15">
        <f t="shared" si="16"/>
        <v>16.111020546398745</v>
      </c>
      <c r="T146" s="35">
        <f>+G145+G146</f>
        <v>3.9400000000000004</v>
      </c>
      <c r="U146">
        <v>1</v>
      </c>
    </row>
    <row r="147" spans="2:21" x14ac:dyDescent="0.25">
      <c r="B147" s="1">
        <v>40662</v>
      </c>
      <c r="C147" s="8">
        <v>10595.11</v>
      </c>
      <c r="D147" s="10">
        <f t="shared" si="19"/>
        <v>-1.1246199473292307</v>
      </c>
      <c r="E147" s="8">
        <f t="shared" si="17"/>
        <v>-1.1246199473292307</v>
      </c>
      <c r="F147">
        <v>201104</v>
      </c>
      <c r="G147" s="8">
        <v>2.9</v>
      </c>
      <c r="H147" s="8">
        <v>-0.34</v>
      </c>
      <c r="I147" s="8">
        <v>-2.52</v>
      </c>
      <c r="J147" s="8">
        <v>0</v>
      </c>
      <c r="K147" s="6">
        <v>40648</v>
      </c>
      <c r="L147" s="8">
        <v>109.53</v>
      </c>
      <c r="M147" s="10">
        <f t="shared" si="20"/>
        <v>6.4845420960528921</v>
      </c>
      <c r="N147" s="8">
        <f t="shared" si="18"/>
        <v>6.4845420960528921</v>
      </c>
      <c r="O147" s="8"/>
      <c r="P147" s="15">
        <f t="shared" si="14"/>
        <v>-1.1246199473292307</v>
      </c>
      <c r="Q147" s="15">
        <f t="shared" si="15"/>
        <v>2.9</v>
      </c>
      <c r="R147" s="15">
        <f t="shared" si="16"/>
        <v>6.4845420960528921</v>
      </c>
    </row>
    <row r="148" spans="2:21" x14ac:dyDescent="0.25">
      <c r="B148" s="1">
        <v>40694</v>
      </c>
      <c r="C148" s="8">
        <v>10133.31</v>
      </c>
      <c r="D148" s="10">
        <f t="shared" si="19"/>
        <v>-4.358614492912305</v>
      </c>
      <c r="E148" s="8">
        <f t="shared" si="17"/>
        <v>-4.358614492912305</v>
      </c>
      <c r="F148">
        <v>201105</v>
      </c>
      <c r="G148" s="8">
        <v>-1.27</v>
      </c>
      <c r="H148" s="8">
        <v>-0.7</v>
      </c>
      <c r="I148" s="8">
        <v>-2.08</v>
      </c>
      <c r="J148" s="8">
        <v>0</v>
      </c>
      <c r="K148" s="6">
        <v>40678</v>
      </c>
      <c r="L148" s="8">
        <v>100.9</v>
      </c>
      <c r="M148" s="10">
        <f t="shared" si="20"/>
        <v>-7.879119875833096</v>
      </c>
      <c r="N148" s="8">
        <f t="shared" si="18"/>
        <v>-7.879119875833096</v>
      </c>
      <c r="O148" s="8"/>
      <c r="P148" s="15">
        <f t="shared" si="14"/>
        <v>-4.358614492912305</v>
      </c>
      <c r="Q148" s="15">
        <f t="shared" si="15"/>
        <v>-1.27</v>
      </c>
      <c r="R148" s="15">
        <f t="shared" si="16"/>
        <v>-7.879119875833096</v>
      </c>
      <c r="T148" s="35">
        <f>+G147+G148</f>
        <v>1.63</v>
      </c>
      <c r="U148">
        <v>1</v>
      </c>
    </row>
    <row r="149" spans="2:21" x14ac:dyDescent="0.25">
      <c r="B149" s="1">
        <v>40724</v>
      </c>
      <c r="C149" s="8">
        <v>9777.2430000000004</v>
      </c>
      <c r="D149" s="10">
        <f t="shared" si="19"/>
        <v>-3.5138271699967638</v>
      </c>
      <c r="E149" s="8">
        <f t="shared" si="17"/>
        <v>-3.5138271699967638</v>
      </c>
      <c r="F149">
        <v>201106</v>
      </c>
      <c r="G149" s="8">
        <v>-1.75</v>
      </c>
      <c r="H149" s="8">
        <v>-0.16</v>
      </c>
      <c r="I149" s="8">
        <v>-0.32</v>
      </c>
      <c r="J149" s="8">
        <v>0</v>
      </c>
      <c r="K149" s="6">
        <v>40709</v>
      </c>
      <c r="L149" s="8">
        <v>96.26</v>
      </c>
      <c r="M149" s="10">
        <f t="shared" si="20"/>
        <v>-4.5986124876114971</v>
      </c>
      <c r="N149" s="8">
        <f t="shared" si="18"/>
        <v>-4.5986124876114971</v>
      </c>
      <c r="O149" s="8"/>
      <c r="P149" s="15">
        <f t="shared" si="14"/>
        <v>-3.5138271699967638</v>
      </c>
      <c r="Q149" s="15">
        <f t="shared" si="15"/>
        <v>-1.75</v>
      </c>
      <c r="R149" s="15">
        <f t="shared" si="16"/>
        <v>-4.5986124876114971</v>
      </c>
    </row>
    <row r="150" spans="2:21" x14ac:dyDescent="0.25">
      <c r="B150" s="1">
        <v>40753</v>
      </c>
      <c r="C150" s="8">
        <v>10347.18</v>
      </c>
      <c r="D150" s="10">
        <f t="shared" si="19"/>
        <v>5.8292199549504931</v>
      </c>
      <c r="E150" s="8">
        <f t="shared" si="17"/>
        <v>5.8292199549504931</v>
      </c>
      <c r="F150">
        <v>201107</v>
      </c>
      <c r="G150" s="8">
        <v>-2.36</v>
      </c>
      <c r="H150" s="8">
        <v>-1.35</v>
      </c>
      <c r="I150" s="8">
        <v>-1.21</v>
      </c>
      <c r="J150" s="8">
        <v>0</v>
      </c>
      <c r="K150" s="6">
        <v>40739</v>
      </c>
      <c r="L150" s="8">
        <v>97.3</v>
      </c>
      <c r="M150" s="10">
        <f t="shared" si="20"/>
        <v>1.0804072304176016</v>
      </c>
      <c r="N150" s="8">
        <f t="shared" si="18"/>
        <v>1.0804072304176016</v>
      </c>
      <c r="O150" s="8"/>
      <c r="P150" s="15">
        <f t="shared" si="14"/>
        <v>5.8292199549504931</v>
      </c>
      <c r="Q150" s="15">
        <f t="shared" si="15"/>
        <v>-2.36</v>
      </c>
      <c r="R150" s="15">
        <f t="shared" si="16"/>
        <v>1.0804072304176016</v>
      </c>
      <c r="T150" s="35">
        <f>+G149+G150</f>
        <v>-4.1099999999999994</v>
      </c>
      <c r="U150">
        <v>1</v>
      </c>
    </row>
    <row r="151" spans="2:21" x14ac:dyDescent="0.25">
      <c r="B151" s="1">
        <v>40786</v>
      </c>
      <c r="C151" s="8">
        <v>8943.0370000000003</v>
      </c>
      <c r="D151" s="10">
        <f t="shared" si="19"/>
        <v>-13.57029644792107</v>
      </c>
      <c r="E151" s="8">
        <f t="shared" si="17"/>
        <v>-13.58029644792107</v>
      </c>
      <c r="F151">
        <v>201108</v>
      </c>
      <c r="G151" s="8">
        <v>-5.99</v>
      </c>
      <c r="H151" s="8">
        <v>-3.05</v>
      </c>
      <c r="I151" s="8">
        <v>-2.48</v>
      </c>
      <c r="J151" s="8">
        <v>0.01</v>
      </c>
      <c r="K151" s="6">
        <v>40770</v>
      </c>
      <c r="L151" s="8">
        <v>86.33</v>
      </c>
      <c r="M151" s="10">
        <f t="shared" si="20"/>
        <v>-11.274409044193213</v>
      </c>
      <c r="N151" s="8">
        <f t="shared" si="18"/>
        <v>-11.284409044193213</v>
      </c>
      <c r="O151" s="8"/>
      <c r="P151" s="15">
        <f t="shared" si="14"/>
        <v>-13.58029644792107</v>
      </c>
      <c r="Q151" s="15">
        <f t="shared" si="15"/>
        <v>-5.99</v>
      </c>
      <c r="R151" s="15">
        <f t="shared" si="16"/>
        <v>-11.284409044193213</v>
      </c>
    </row>
    <row r="152" spans="2:21" x14ac:dyDescent="0.25">
      <c r="B152" s="1">
        <v>40816</v>
      </c>
      <c r="C152" s="8">
        <v>7143.73</v>
      </c>
      <c r="D152" s="10">
        <f t="shared" si="19"/>
        <v>-20.119641683244748</v>
      </c>
      <c r="E152" s="8">
        <f t="shared" si="17"/>
        <v>-20.119641683244748</v>
      </c>
      <c r="F152">
        <v>201109</v>
      </c>
      <c r="G152" s="8">
        <v>-7.59</v>
      </c>
      <c r="H152" s="8">
        <v>-3.53</v>
      </c>
      <c r="I152" s="8">
        <v>-1.41</v>
      </c>
      <c r="J152" s="8">
        <v>0</v>
      </c>
      <c r="K152" s="6">
        <v>40801</v>
      </c>
      <c r="L152" s="8">
        <v>85.52</v>
      </c>
      <c r="M152" s="10">
        <f t="shared" si="20"/>
        <v>-0.93826016448511629</v>
      </c>
      <c r="N152" s="8">
        <f t="shared" si="18"/>
        <v>-0.93826016448511629</v>
      </c>
      <c r="O152" s="8"/>
      <c r="P152" s="15">
        <f t="shared" si="14"/>
        <v>-20.119641683244748</v>
      </c>
      <c r="Q152" s="15">
        <f t="shared" si="15"/>
        <v>-7.59</v>
      </c>
      <c r="R152" s="15">
        <f t="shared" si="16"/>
        <v>-0.93826016448511629</v>
      </c>
      <c r="T152" s="35">
        <f>+G151+G152</f>
        <v>-13.58</v>
      </c>
      <c r="U152">
        <v>1</v>
      </c>
    </row>
    <row r="153" spans="2:21" x14ac:dyDescent="0.25">
      <c r="B153" s="1">
        <v>40847</v>
      </c>
      <c r="C153" s="8">
        <v>8975.9599999999991</v>
      </c>
      <c r="D153" s="10">
        <f t="shared" si="19"/>
        <v>25.648085803914753</v>
      </c>
      <c r="E153" s="8">
        <f t="shared" si="17"/>
        <v>25.648085803914753</v>
      </c>
      <c r="F153">
        <v>201110</v>
      </c>
      <c r="G153" s="8">
        <v>11.35</v>
      </c>
      <c r="H153" s="8">
        <v>3.42</v>
      </c>
      <c r="I153" s="8">
        <v>-0.18</v>
      </c>
      <c r="J153" s="8">
        <v>0</v>
      </c>
      <c r="K153" s="6">
        <v>40831</v>
      </c>
      <c r="L153" s="8">
        <v>86.32</v>
      </c>
      <c r="M153" s="10">
        <f t="shared" si="20"/>
        <v>0.93545369504208775</v>
      </c>
      <c r="N153" s="8">
        <f t="shared" si="18"/>
        <v>0.93545369504208775</v>
      </c>
      <c r="O153" s="8"/>
      <c r="P153" s="15">
        <f t="shared" si="14"/>
        <v>25.648085803914753</v>
      </c>
      <c r="Q153" s="15">
        <f t="shared" si="15"/>
        <v>11.35</v>
      </c>
      <c r="R153" s="15">
        <f t="shared" si="16"/>
        <v>0.93545369504208775</v>
      </c>
    </row>
    <row r="154" spans="2:21" x14ac:dyDescent="0.25">
      <c r="B154" s="1">
        <v>40877</v>
      </c>
      <c r="C154" s="8">
        <v>9194.8889999999992</v>
      </c>
      <c r="D154" s="10">
        <f t="shared" si="19"/>
        <v>2.4390594432239121</v>
      </c>
      <c r="E154" s="8">
        <f t="shared" si="17"/>
        <v>2.4390594432239121</v>
      </c>
      <c r="F154">
        <v>201111</v>
      </c>
      <c r="G154" s="8">
        <v>-0.28000000000000003</v>
      </c>
      <c r="H154" s="8">
        <v>-0.17</v>
      </c>
      <c r="I154" s="8">
        <v>-0.34</v>
      </c>
      <c r="J154" s="8">
        <v>0</v>
      </c>
      <c r="K154" s="6">
        <v>40862</v>
      </c>
      <c r="L154" s="8">
        <v>97.16</v>
      </c>
      <c r="M154" s="10">
        <f t="shared" si="20"/>
        <v>12.557924003707143</v>
      </c>
      <c r="N154" s="8">
        <f t="shared" si="18"/>
        <v>12.557924003707143</v>
      </c>
      <c r="O154" s="8"/>
      <c r="P154" s="15">
        <f t="shared" si="14"/>
        <v>2.4390594432239121</v>
      </c>
      <c r="Q154" s="15">
        <f t="shared" si="15"/>
        <v>-0.28000000000000003</v>
      </c>
      <c r="R154" s="15">
        <f t="shared" si="16"/>
        <v>12.557924003707143</v>
      </c>
      <c r="T154" s="35">
        <f>+G153+G154</f>
        <v>11.07</v>
      </c>
      <c r="U154">
        <v>1</v>
      </c>
    </row>
    <row r="155" spans="2:21" x14ac:dyDescent="0.25">
      <c r="B155" s="1">
        <v>40907</v>
      </c>
      <c r="C155" s="8">
        <v>8795.6280000000006</v>
      </c>
      <c r="D155" s="10">
        <f t="shared" si="19"/>
        <v>-4.3422057623534016</v>
      </c>
      <c r="E155" s="8">
        <f t="shared" si="17"/>
        <v>-4.3422057623534016</v>
      </c>
      <c r="F155">
        <v>201112</v>
      </c>
      <c r="G155" s="8">
        <v>0.74</v>
      </c>
      <c r="H155" s="8">
        <v>-0.7</v>
      </c>
      <c r="I155" s="8">
        <v>1.77</v>
      </c>
      <c r="J155" s="8">
        <v>0</v>
      </c>
      <c r="K155" s="6">
        <v>40892</v>
      </c>
      <c r="L155" s="8">
        <v>98.56</v>
      </c>
      <c r="M155" s="10">
        <f t="shared" si="20"/>
        <v>1.4409221902017322</v>
      </c>
      <c r="N155" s="8">
        <f t="shared" si="18"/>
        <v>1.4409221902017322</v>
      </c>
      <c r="O155" s="8"/>
      <c r="P155" s="15">
        <f t="shared" si="14"/>
        <v>-4.3422057623534016</v>
      </c>
      <c r="Q155" s="15">
        <f t="shared" si="15"/>
        <v>0.74</v>
      </c>
      <c r="R155" s="15">
        <f t="shared" si="16"/>
        <v>1.4409221902017322</v>
      </c>
    </row>
    <row r="156" spans="2:21" x14ac:dyDescent="0.25">
      <c r="B156" s="1">
        <v>40939</v>
      </c>
      <c r="C156" s="8">
        <v>9125.0820000000003</v>
      </c>
      <c r="D156" s="10">
        <f t="shared" si="19"/>
        <v>3.7456563647302987</v>
      </c>
      <c r="E156" s="8">
        <f t="shared" si="17"/>
        <v>3.7456563647302987</v>
      </c>
      <c r="F156">
        <v>201201</v>
      </c>
      <c r="G156" s="8">
        <v>5.05</v>
      </c>
      <c r="H156" s="8">
        <v>2.15</v>
      </c>
      <c r="I156" s="8">
        <v>-1.1299999999999999</v>
      </c>
      <c r="J156" s="8">
        <v>0</v>
      </c>
      <c r="K156" s="6">
        <v>40923</v>
      </c>
      <c r="L156" s="8">
        <v>100.27</v>
      </c>
      <c r="M156" s="10">
        <f t="shared" si="20"/>
        <v>1.7349837662337553</v>
      </c>
      <c r="N156" s="8">
        <f t="shared" si="18"/>
        <v>1.7349837662337553</v>
      </c>
      <c r="O156" s="8"/>
      <c r="P156" s="15">
        <f t="shared" si="14"/>
        <v>3.7456563647302987</v>
      </c>
      <c r="Q156" s="15">
        <f t="shared" si="15"/>
        <v>5.05</v>
      </c>
      <c r="R156" s="15">
        <f t="shared" si="16"/>
        <v>1.7349837662337553</v>
      </c>
      <c r="T156" s="35">
        <f>+G155+G156</f>
        <v>5.79</v>
      </c>
      <c r="U156">
        <v>1</v>
      </c>
    </row>
    <row r="157" spans="2:21" x14ac:dyDescent="0.25">
      <c r="B157" s="1">
        <v>40968</v>
      </c>
      <c r="C157" s="8">
        <v>9897.4120000000003</v>
      </c>
      <c r="D157" s="10">
        <f t="shared" si="19"/>
        <v>8.4638143525723954</v>
      </c>
      <c r="E157" s="8">
        <f t="shared" si="17"/>
        <v>8.4638143525723954</v>
      </c>
      <c r="F157">
        <v>201202</v>
      </c>
      <c r="G157" s="8">
        <v>4.42</v>
      </c>
      <c r="H157" s="8">
        <v>-1.75</v>
      </c>
      <c r="I157" s="8">
        <v>0.08</v>
      </c>
      <c r="J157" s="8">
        <v>0</v>
      </c>
      <c r="K157" s="6">
        <v>40954</v>
      </c>
      <c r="L157" s="8">
        <v>102.2</v>
      </c>
      <c r="M157" s="10">
        <f t="shared" si="20"/>
        <v>1.9248030318141041</v>
      </c>
      <c r="N157" s="8">
        <f t="shared" si="18"/>
        <v>1.9248030318141041</v>
      </c>
      <c r="O157" s="8"/>
      <c r="P157" s="15">
        <f t="shared" si="14"/>
        <v>8.4638143525723954</v>
      </c>
      <c r="Q157" s="15">
        <f t="shared" si="15"/>
        <v>4.42</v>
      </c>
      <c r="R157" s="15">
        <f t="shared" si="16"/>
        <v>1.9248030318141041</v>
      </c>
    </row>
    <row r="158" spans="2:21" x14ac:dyDescent="0.25">
      <c r="B158" s="1">
        <v>40998</v>
      </c>
      <c r="C158" s="8">
        <v>9527.4179999999997</v>
      </c>
      <c r="D158" s="10">
        <f t="shared" si="19"/>
        <v>-3.7382903732814277</v>
      </c>
      <c r="E158" s="8">
        <f t="shared" si="17"/>
        <v>-3.7382903732814277</v>
      </c>
      <c r="F158">
        <v>201203</v>
      </c>
      <c r="G158" s="8">
        <v>3.11</v>
      </c>
      <c r="H158" s="8">
        <v>-0.62</v>
      </c>
      <c r="I158" s="8">
        <v>0.92</v>
      </c>
      <c r="J158" s="8">
        <v>0</v>
      </c>
      <c r="K158" s="6">
        <v>40983</v>
      </c>
      <c r="L158" s="8">
        <v>106.16</v>
      </c>
      <c r="M158" s="10">
        <f t="shared" si="20"/>
        <v>3.8747553816046887</v>
      </c>
      <c r="N158" s="8">
        <f t="shared" si="18"/>
        <v>3.8747553816046887</v>
      </c>
      <c r="O158" s="8"/>
      <c r="P158" s="15">
        <f t="shared" si="14"/>
        <v>-3.7382903732814277</v>
      </c>
      <c r="Q158" s="15">
        <f t="shared" si="15"/>
        <v>3.11</v>
      </c>
      <c r="R158" s="15">
        <f t="shared" si="16"/>
        <v>3.8747553816046887</v>
      </c>
      <c r="T158" s="35">
        <f>+G157+G158</f>
        <v>7.5299999999999994</v>
      </c>
      <c r="U158">
        <v>1</v>
      </c>
    </row>
    <row r="159" spans="2:21" x14ac:dyDescent="0.25">
      <c r="B159" s="1">
        <v>41029</v>
      </c>
      <c r="C159" s="8">
        <v>9440.9320000000007</v>
      </c>
      <c r="D159" s="10">
        <f t="shared" si="19"/>
        <v>-0.90775905917006572</v>
      </c>
      <c r="E159" s="8">
        <f t="shared" si="17"/>
        <v>-0.90775905917006572</v>
      </c>
      <c r="F159">
        <v>201204</v>
      </c>
      <c r="G159" s="8">
        <v>-0.85</v>
      </c>
      <c r="H159" s="8">
        <v>-0.52</v>
      </c>
      <c r="I159" s="8">
        <v>-0.48</v>
      </c>
      <c r="J159" s="8">
        <v>0</v>
      </c>
      <c r="K159" s="6">
        <v>41014</v>
      </c>
      <c r="L159" s="8">
        <v>103.32</v>
      </c>
      <c r="M159" s="10">
        <f t="shared" si="20"/>
        <v>-2.6752072343632305</v>
      </c>
      <c r="N159" s="8">
        <f t="shared" si="18"/>
        <v>-2.6752072343632305</v>
      </c>
      <c r="O159" s="8"/>
      <c r="P159" s="15">
        <f t="shared" si="14"/>
        <v>-0.90775905917006572</v>
      </c>
      <c r="Q159" s="15">
        <f t="shared" si="15"/>
        <v>-0.85</v>
      </c>
      <c r="R159" s="15">
        <f t="shared" si="16"/>
        <v>-2.6752072343632305</v>
      </c>
    </row>
    <row r="160" spans="2:21" x14ac:dyDescent="0.25">
      <c r="B160" s="1">
        <v>41060</v>
      </c>
      <c r="C160" s="8">
        <v>8017.4269999999997</v>
      </c>
      <c r="D160" s="10">
        <f t="shared" si="19"/>
        <v>-15.078013484261943</v>
      </c>
      <c r="E160" s="8">
        <f t="shared" si="17"/>
        <v>-15.088013484261943</v>
      </c>
      <c r="F160">
        <v>201205</v>
      </c>
      <c r="G160" s="8">
        <v>-6.19</v>
      </c>
      <c r="H160" s="8">
        <v>0</v>
      </c>
      <c r="I160" s="8">
        <v>-0.59</v>
      </c>
      <c r="J160" s="8">
        <v>0.01</v>
      </c>
      <c r="K160" s="6">
        <v>41044</v>
      </c>
      <c r="L160" s="8">
        <v>94.66</v>
      </c>
      <c r="M160" s="10">
        <f t="shared" si="20"/>
        <v>-8.3817266744095953</v>
      </c>
      <c r="N160" s="8">
        <f t="shared" si="18"/>
        <v>-8.3917266744095951</v>
      </c>
      <c r="O160" s="8"/>
      <c r="P160" s="15">
        <f t="shared" si="14"/>
        <v>-15.088013484261943</v>
      </c>
      <c r="Q160" s="15">
        <f t="shared" si="15"/>
        <v>-6.19</v>
      </c>
      <c r="R160" s="15">
        <f t="shared" si="16"/>
        <v>-8.3917266744095951</v>
      </c>
      <c r="T160" s="35">
        <f>+G159+G160</f>
        <v>-7.04</v>
      </c>
      <c r="U160">
        <v>1</v>
      </c>
    </row>
    <row r="161" spans="2:21" x14ac:dyDescent="0.25">
      <c r="B161" s="1">
        <v>41089</v>
      </c>
      <c r="C161" s="8">
        <v>8448.6029999999992</v>
      </c>
      <c r="D161" s="10">
        <f t="shared" si="19"/>
        <v>5.377984732508323</v>
      </c>
      <c r="E161" s="8">
        <f t="shared" si="17"/>
        <v>5.377984732508323</v>
      </c>
      <c r="F161">
        <v>201206</v>
      </c>
      <c r="G161" s="8">
        <v>3.89</v>
      </c>
      <c r="H161" s="8">
        <v>0.76</v>
      </c>
      <c r="I161" s="8">
        <v>0.44</v>
      </c>
      <c r="J161" s="8">
        <v>0</v>
      </c>
      <c r="K161" s="6">
        <v>41075</v>
      </c>
      <c r="L161" s="8">
        <v>82.3</v>
      </c>
      <c r="M161" s="10">
        <f t="shared" si="20"/>
        <v>-13.057257553348823</v>
      </c>
      <c r="N161" s="8">
        <f t="shared" si="18"/>
        <v>-13.057257553348823</v>
      </c>
      <c r="O161" s="8"/>
      <c r="P161" s="15">
        <f t="shared" si="14"/>
        <v>5.377984732508323</v>
      </c>
      <c r="Q161" s="15">
        <f t="shared" si="15"/>
        <v>3.89</v>
      </c>
      <c r="R161" s="15">
        <f t="shared" si="16"/>
        <v>-13.057257553348823</v>
      </c>
    </row>
    <row r="162" spans="2:21" x14ac:dyDescent="0.25">
      <c r="B162" s="1">
        <v>41121</v>
      </c>
      <c r="C162" s="8">
        <v>8591.0550000000003</v>
      </c>
      <c r="D162" s="10">
        <f t="shared" si="19"/>
        <v>1.6861012406429898</v>
      </c>
      <c r="E162" s="8">
        <f t="shared" si="17"/>
        <v>1.6861012406429898</v>
      </c>
      <c r="F162">
        <v>201207</v>
      </c>
      <c r="G162" s="8">
        <v>0.79</v>
      </c>
      <c r="H162" s="8">
        <v>-2.61</v>
      </c>
      <c r="I162" s="8">
        <v>-0.27</v>
      </c>
      <c r="J162" s="8">
        <v>0</v>
      </c>
      <c r="K162" s="6">
        <v>41105</v>
      </c>
      <c r="L162" s="8">
        <v>87.9</v>
      </c>
      <c r="M162" s="10">
        <f t="shared" si="20"/>
        <v>6.8043742405832441</v>
      </c>
      <c r="N162" s="8">
        <f t="shared" si="18"/>
        <v>6.8043742405832441</v>
      </c>
      <c r="O162" s="8"/>
      <c r="P162" s="15">
        <f t="shared" si="14"/>
        <v>1.6861012406429898</v>
      </c>
      <c r="Q162" s="15">
        <f t="shared" si="15"/>
        <v>0.79</v>
      </c>
      <c r="R162" s="15">
        <f t="shared" si="16"/>
        <v>6.8043742405832441</v>
      </c>
      <c r="T162" s="35">
        <f>+G161+G162</f>
        <v>4.68</v>
      </c>
      <c r="U162">
        <v>1</v>
      </c>
    </row>
    <row r="163" spans="2:21" x14ac:dyDescent="0.25">
      <c r="B163" s="1">
        <v>41152</v>
      </c>
      <c r="C163" s="8">
        <v>8835.5930000000008</v>
      </c>
      <c r="D163" s="10">
        <f t="shared" si="19"/>
        <v>2.8464257300180318</v>
      </c>
      <c r="E163" s="8">
        <f t="shared" si="17"/>
        <v>2.836425730018032</v>
      </c>
      <c r="F163">
        <v>201208</v>
      </c>
      <c r="G163" s="8">
        <v>2.5499999999999998</v>
      </c>
      <c r="H163" s="8">
        <v>0.4</v>
      </c>
      <c r="I163" s="8">
        <v>1.31</v>
      </c>
      <c r="J163" s="8">
        <v>0.01</v>
      </c>
      <c r="K163" s="6">
        <v>41136</v>
      </c>
      <c r="L163" s="8">
        <v>94.13</v>
      </c>
      <c r="M163" s="10">
        <f t="shared" si="20"/>
        <v>7.0875995449374063</v>
      </c>
      <c r="N163" s="8">
        <f t="shared" si="18"/>
        <v>7.0775995449374065</v>
      </c>
      <c r="O163" s="8"/>
      <c r="P163" s="15">
        <f t="shared" si="14"/>
        <v>2.836425730018032</v>
      </c>
      <c r="Q163" s="15">
        <f t="shared" si="15"/>
        <v>2.5499999999999998</v>
      </c>
      <c r="R163" s="15">
        <f t="shared" si="16"/>
        <v>7.0775995449374065</v>
      </c>
    </row>
    <row r="164" spans="2:21" x14ac:dyDescent="0.25">
      <c r="B164" s="1">
        <v>41180</v>
      </c>
      <c r="C164" s="8">
        <v>9360.6939999999995</v>
      </c>
      <c r="D164" s="10">
        <f t="shared" si="19"/>
        <v>5.943019331017152</v>
      </c>
      <c r="E164" s="8">
        <f t="shared" si="17"/>
        <v>5.9330193310171522</v>
      </c>
      <c r="F164">
        <v>201209</v>
      </c>
      <c r="G164" s="8">
        <v>2.73</v>
      </c>
      <c r="H164" s="8">
        <v>0.49</v>
      </c>
      <c r="I164" s="8">
        <v>1.53</v>
      </c>
      <c r="J164" s="8">
        <v>0.01</v>
      </c>
      <c r="K164" s="6">
        <v>41167</v>
      </c>
      <c r="L164" s="8">
        <v>94.51</v>
      </c>
      <c r="M164" s="10">
        <f t="shared" si="20"/>
        <v>0.40369701476681286</v>
      </c>
      <c r="N164" s="8">
        <f t="shared" si="18"/>
        <v>0.39369701476681285</v>
      </c>
      <c r="O164" s="8"/>
      <c r="P164" s="15">
        <f t="shared" si="14"/>
        <v>5.9330193310171522</v>
      </c>
      <c r="Q164" s="15">
        <f t="shared" si="15"/>
        <v>2.73</v>
      </c>
      <c r="R164" s="15">
        <f t="shared" si="16"/>
        <v>0.39369701476681285</v>
      </c>
      <c r="T164" s="35">
        <f>+G163+G164</f>
        <v>5.2799999999999994</v>
      </c>
      <c r="U164">
        <v>1</v>
      </c>
    </row>
    <row r="165" spans="2:21" x14ac:dyDescent="0.25">
      <c r="B165" s="1">
        <v>41213</v>
      </c>
      <c r="C165" s="8">
        <v>9030.2000000000007</v>
      </c>
      <c r="D165" s="10">
        <f t="shared" si="19"/>
        <v>-3.530657021797734</v>
      </c>
      <c r="E165" s="8">
        <f t="shared" si="17"/>
        <v>-3.5406570217977338</v>
      </c>
      <c r="F165">
        <v>201210</v>
      </c>
      <c r="G165" s="8">
        <v>-1.76</v>
      </c>
      <c r="H165" s="8">
        <v>-1.1499999999999999</v>
      </c>
      <c r="I165" s="8">
        <v>3.79</v>
      </c>
      <c r="J165" s="8">
        <v>0.01</v>
      </c>
      <c r="K165" s="6">
        <v>41197</v>
      </c>
      <c r="L165" s="8">
        <v>89.49</v>
      </c>
      <c r="M165" s="10">
        <f t="shared" si="20"/>
        <v>-5.3116072373293965</v>
      </c>
      <c r="N165" s="8">
        <f t="shared" si="18"/>
        <v>-5.3216072373293963</v>
      </c>
      <c r="O165" s="8"/>
      <c r="P165" s="15">
        <f t="shared" si="14"/>
        <v>-3.5406570217977338</v>
      </c>
      <c r="Q165" s="15">
        <f t="shared" si="15"/>
        <v>-1.76</v>
      </c>
      <c r="R165" s="15">
        <f t="shared" si="16"/>
        <v>-5.3216072373293963</v>
      </c>
    </row>
    <row r="166" spans="2:21" x14ac:dyDescent="0.25">
      <c r="B166" s="1">
        <v>41243</v>
      </c>
      <c r="C166" s="8">
        <v>8910.1080000000002</v>
      </c>
      <c r="D166" s="10">
        <f t="shared" si="19"/>
        <v>-1.3298930256251285</v>
      </c>
      <c r="E166" s="8">
        <f t="shared" si="17"/>
        <v>-1.3398930256251285</v>
      </c>
      <c r="F166">
        <v>201211</v>
      </c>
      <c r="G166" s="8">
        <v>0.78</v>
      </c>
      <c r="H166" s="8">
        <v>0.59</v>
      </c>
      <c r="I166" s="8">
        <v>-0.97</v>
      </c>
      <c r="J166" s="8">
        <v>0.01</v>
      </c>
      <c r="K166" s="6">
        <v>41228</v>
      </c>
      <c r="L166" s="8">
        <v>86.53</v>
      </c>
      <c r="M166" s="10">
        <f t="shared" si="20"/>
        <v>-3.3076321376690032</v>
      </c>
      <c r="N166" s="8">
        <f t="shared" si="18"/>
        <v>-3.317632137669003</v>
      </c>
      <c r="O166" s="8"/>
      <c r="P166" s="15">
        <f t="shared" si="14"/>
        <v>-1.3398930256251285</v>
      </c>
      <c r="Q166" s="15">
        <f t="shared" si="15"/>
        <v>0.78</v>
      </c>
      <c r="R166" s="15">
        <f t="shared" si="16"/>
        <v>-3.317632137669003</v>
      </c>
      <c r="T166" s="35">
        <f>+G165+G166</f>
        <v>-0.98</v>
      </c>
      <c r="U166">
        <v>1</v>
      </c>
    </row>
    <row r="167" spans="2:21" x14ac:dyDescent="0.25">
      <c r="B167" s="1">
        <v>41274</v>
      </c>
      <c r="C167" s="8">
        <v>9143.0879999999997</v>
      </c>
      <c r="D167" s="10">
        <f t="shared" si="19"/>
        <v>2.6147831204739624</v>
      </c>
      <c r="E167" s="8">
        <f t="shared" si="17"/>
        <v>2.6047831204739627</v>
      </c>
      <c r="F167">
        <v>201212</v>
      </c>
      <c r="G167" s="8">
        <v>1.18</v>
      </c>
      <c r="H167" s="8">
        <v>1.48</v>
      </c>
      <c r="I167" s="8">
        <v>3.58</v>
      </c>
      <c r="J167" s="8">
        <v>0.01</v>
      </c>
      <c r="K167" s="6">
        <v>41258</v>
      </c>
      <c r="L167" s="8">
        <v>87.86</v>
      </c>
      <c r="M167" s="10">
        <f t="shared" si="20"/>
        <v>1.5370391771639902</v>
      </c>
      <c r="N167" s="8">
        <f t="shared" si="18"/>
        <v>1.5270391771639902</v>
      </c>
      <c r="O167" s="8"/>
      <c r="P167" s="15">
        <f t="shared" si="14"/>
        <v>2.6047831204739627</v>
      </c>
      <c r="Q167" s="15">
        <f t="shared" si="15"/>
        <v>1.18</v>
      </c>
      <c r="R167" s="15">
        <f t="shared" si="16"/>
        <v>1.5270391771639902</v>
      </c>
    </row>
    <row r="168" spans="2:21" x14ac:dyDescent="0.25">
      <c r="B168" s="1">
        <v>41305</v>
      </c>
      <c r="C168" s="8">
        <v>9834.4449999999997</v>
      </c>
      <c r="D168" s="10">
        <f t="shared" si="19"/>
        <v>7.5615262589619592</v>
      </c>
      <c r="E168" s="8">
        <f t="shared" si="17"/>
        <v>7.5615262589619592</v>
      </c>
      <c r="F168">
        <v>201301</v>
      </c>
      <c r="G168" s="8">
        <v>5.57</v>
      </c>
      <c r="H168" s="8">
        <v>0.39</v>
      </c>
      <c r="I168" s="8">
        <v>0.95</v>
      </c>
      <c r="J168" s="8">
        <v>0</v>
      </c>
      <c r="K168" s="6">
        <v>41289</v>
      </c>
      <c r="L168" s="8">
        <v>94.76</v>
      </c>
      <c r="M168" s="10">
        <f t="shared" si="20"/>
        <v>7.8534031413612704</v>
      </c>
      <c r="N168" s="8">
        <f t="shared" si="18"/>
        <v>7.8534031413612704</v>
      </c>
      <c r="O168" s="8"/>
      <c r="P168" s="15">
        <f t="shared" si="14"/>
        <v>7.5615262589619592</v>
      </c>
      <c r="Q168" s="15">
        <f t="shared" si="15"/>
        <v>5.57</v>
      </c>
      <c r="R168" s="15">
        <f t="shared" si="16"/>
        <v>7.8534031413612704</v>
      </c>
      <c r="T168" s="35">
        <f>+G167+G168</f>
        <v>6.75</v>
      </c>
      <c r="U168">
        <v>1</v>
      </c>
    </row>
    <row r="169" spans="2:21" x14ac:dyDescent="0.25">
      <c r="B169" s="1">
        <v>41333</v>
      </c>
      <c r="C169" s="8">
        <v>9823.2720000000008</v>
      </c>
      <c r="D169" s="10">
        <f t="shared" si="19"/>
        <v>-0.11361088500672079</v>
      </c>
      <c r="E169" s="8">
        <f t="shared" si="17"/>
        <v>-0.11361088500672079</v>
      </c>
      <c r="F169">
        <v>201302</v>
      </c>
      <c r="G169" s="8">
        <v>1.29</v>
      </c>
      <c r="H169" s="8">
        <v>-0.45</v>
      </c>
      <c r="I169" s="8">
        <v>0.03</v>
      </c>
      <c r="J169" s="8">
        <v>0</v>
      </c>
      <c r="K169" s="6">
        <v>41320</v>
      </c>
      <c r="L169" s="8">
        <v>95.31</v>
      </c>
      <c r="M169" s="10">
        <f t="shared" si="20"/>
        <v>0.58041367665682131</v>
      </c>
      <c r="N169" s="8">
        <f t="shared" si="18"/>
        <v>0.58041367665682131</v>
      </c>
      <c r="O169" s="8"/>
      <c r="P169" s="15">
        <f t="shared" si="14"/>
        <v>-0.11361088500672079</v>
      </c>
      <c r="Q169" s="15">
        <f t="shared" si="15"/>
        <v>1.29</v>
      </c>
      <c r="R169" s="15">
        <f t="shared" si="16"/>
        <v>0.58041367665682131</v>
      </c>
    </row>
    <row r="170" spans="2:21" x14ac:dyDescent="0.25">
      <c r="B170" s="1">
        <v>41362</v>
      </c>
      <c r="C170" s="8">
        <v>10268.530000000001</v>
      </c>
      <c r="D170" s="10">
        <f t="shared" si="19"/>
        <v>4.5326852397042483</v>
      </c>
      <c r="E170" s="8">
        <f t="shared" si="17"/>
        <v>4.5326852397042483</v>
      </c>
      <c r="F170">
        <v>201303</v>
      </c>
      <c r="G170" s="8">
        <v>4.03</v>
      </c>
      <c r="H170" s="8">
        <v>0.81</v>
      </c>
      <c r="I170" s="8">
        <v>-0.3</v>
      </c>
      <c r="J170" s="8">
        <v>0</v>
      </c>
      <c r="K170" s="6">
        <v>41348</v>
      </c>
      <c r="L170" s="8">
        <v>92.94</v>
      </c>
      <c r="M170" s="10">
        <f t="shared" si="20"/>
        <v>-2.4866225999370495</v>
      </c>
      <c r="N170" s="8">
        <f t="shared" si="18"/>
        <v>-2.4866225999370495</v>
      </c>
      <c r="O170" s="8"/>
      <c r="P170" s="15">
        <f t="shared" si="14"/>
        <v>4.5326852397042483</v>
      </c>
      <c r="Q170" s="15">
        <f t="shared" si="15"/>
        <v>4.03</v>
      </c>
      <c r="R170" s="15">
        <f t="shared" si="16"/>
        <v>-2.4866225999370495</v>
      </c>
      <c r="T170" s="35">
        <f>+G169+G170</f>
        <v>5.32</v>
      </c>
      <c r="U170">
        <v>1</v>
      </c>
    </row>
    <row r="171" spans="2:21" x14ac:dyDescent="0.25">
      <c r="B171" s="1">
        <v>41394</v>
      </c>
      <c r="C171" s="8">
        <v>9749.3469999999998</v>
      </c>
      <c r="D171" s="10">
        <f t="shared" si="19"/>
        <v>-5.0560596307358541</v>
      </c>
      <c r="E171" s="8">
        <f t="shared" si="17"/>
        <v>-5.0560596307358541</v>
      </c>
      <c r="F171">
        <v>201304</v>
      </c>
      <c r="G171" s="8">
        <v>1.55</v>
      </c>
      <c r="H171" s="8">
        <v>-2.42</v>
      </c>
      <c r="I171" s="8">
        <v>0.62</v>
      </c>
      <c r="J171" s="8">
        <v>0</v>
      </c>
      <c r="K171" s="6">
        <v>41379</v>
      </c>
      <c r="L171" s="8">
        <v>92.02</v>
      </c>
      <c r="M171" s="10">
        <f t="shared" si="20"/>
        <v>-0.98988594792339679</v>
      </c>
      <c r="N171" s="8">
        <f t="shared" si="18"/>
        <v>-0.98988594792339679</v>
      </c>
      <c r="O171" s="8"/>
      <c r="P171" s="15">
        <f t="shared" si="14"/>
        <v>-5.0560596307358541</v>
      </c>
      <c r="Q171" s="15">
        <f t="shared" si="15"/>
        <v>1.55</v>
      </c>
      <c r="R171" s="15">
        <f t="shared" si="16"/>
        <v>-0.98988594792339679</v>
      </c>
    </row>
    <row r="172" spans="2:21" x14ac:dyDescent="0.25">
      <c r="B172" s="1">
        <v>41425</v>
      </c>
      <c r="C172" s="8">
        <v>10253.56</v>
      </c>
      <c r="D172" s="10">
        <f t="shared" si="19"/>
        <v>5.1717617600440358</v>
      </c>
      <c r="E172" s="8">
        <f t="shared" si="17"/>
        <v>5.1717617600440358</v>
      </c>
      <c r="F172">
        <v>201305</v>
      </c>
      <c r="G172" s="8">
        <v>2.8</v>
      </c>
      <c r="H172" s="8">
        <v>1.66</v>
      </c>
      <c r="I172" s="8">
        <v>2.6</v>
      </c>
      <c r="J172" s="8">
        <v>0</v>
      </c>
      <c r="K172" s="6">
        <v>41409</v>
      </c>
      <c r="L172" s="8">
        <v>94.51</v>
      </c>
      <c r="M172" s="10">
        <f t="shared" si="20"/>
        <v>2.7059334927189926</v>
      </c>
      <c r="N172" s="8">
        <f t="shared" si="18"/>
        <v>2.7059334927189926</v>
      </c>
      <c r="O172" s="8"/>
      <c r="P172" s="15">
        <f t="shared" si="14"/>
        <v>5.1717617600440358</v>
      </c>
      <c r="Q172" s="15">
        <f t="shared" si="15"/>
        <v>2.8</v>
      </c>
      <c r="R172" s="15">
        <f t="shared" si="16"/>
        <v>2.7059334927189926</v>
      </c>
      <c r="T172" s="35">
        <f>+G171+G172</f>
        <v>4.3499999999999996</v>
      </c>
      <c r="U172">
        <v>1</v>
      </c>
    </row>
    <row r="173" spans="2:21" x14ac:dyDescent="0.25">
      <c r="B173" s="1">
        <v>41453</v>
      </c>
      <c r="C173" s="8">
        <v>9920.0069999999996</v>
      </c>
      <c r="D173" s="10">
        <f t="shared" si="19"/>
        <v>-3.2530457714198713</v>
      </c>
      <c r="E173" s="8">
        <f t="shared" si="17"/>
        <v>-3.2530457714198713</v>
      </c>
      <c r="F173">
        <v>201306</v>
      </c>
      <c r="G173" s="8">
        <v>-1.2</v>
      </c>
      <c r="H173" s="8">
        <v>1.17</v>
      </c>
      <c r="I173" s="8">
        <v>-0.17</v>
      </c>
      <c r="J173" s="8">
        <v>0</v>
      </c>
      <c r="K173" s="6">
        <v>41440</v>
      </c>
      <c r="L173" s="8">
        <v>95.77</v>
      </c>
      <c r="M173" s="10">
        <f t="shared" si="20"/>
        <v>1.3331922547878516</v>
      </c>
      <c r="N173" s="8">
        <f t="shared" si="18"/>
        <v>1.3331922547878516</v>
      </c>
      <c r="O173" s="8"/>
      <c r="P173" s="15">
        <f t="shared" si="14"/>
        <v>-3.2530457714198713</v>
      </c>
      <c r="Q173" s="15">
        <f t="shared" si="15"/>
        <v>-1.2</v>
      </c>
      <c r="R173" s="15">
        <f t="shared" si="16"/>
        <v>1.3331922547878516</v>
      </c>
    </row>
    <row r="174" spans="2:21" x14ac:dyDescent="0.25">
      <c r="B174" s="1">
        <v>41486</v>
      </c>
      <c r="C174" s="8">
        <v>10627.36</v>
      </c>
      <c r="D174" s="10">
        <f t="shared" si="19"/>
        <v>7.1305695651223022</v>
      </c>
      <c r="E174" s="8">
        <f t="shared" si="17"/>
        <v>7.1305695651223022</v>
      </c>
      <c r="F174">
        <v>201307</v>
      </c>
      <c r="G174" s="8">
        <v>5.65</v>
      </c>
      <c r="H174" s="8">
        <v>1.86</v>
      </c>
      <c r="I174" s="8">
        <v>0.56000000000000005</v>
      </c>
      <c r="J174" s="8">
        <v>0</v>
      </c>
      <c r="K174" s="6">
        <v>41470</v>
      </c>
      <c r="L174" s="8">
        <v>104.67</v>
      </c>
      <c r="M174" s="10">
        <f t="shared" si="20"/>
        <v>9.2930980474052571</v>
      </c>
      <c r="N174" s="8">
        <f t="shared" si="18"/>
        <v>9.2930980474052571</v>
      </c>
      <c r="O174" s="8"/>
      <c r="P174" s="15">
        <f t="shared" si="14"/>
        <v>7.1305695651223022</v>
      </c>
      <c r="Q174" s="15">
        <f t="shared" si="15"/>
        <v>5.65</v>
      </c>
      <c r="R174" s="15">
        <f t="shared" si="16"/>
        <v>9.2930980474052571</v>
      </c>
      <c r="T174" s="35">
        <f>+G173+G174</f>
        <v>4.45</v>
      </c>
      <c r="U174">
        <v>1</v>
      </c>
    </row>
    <row r="175" spans="2:21" x14ac:dyDescent="0.25">
      <c r="B175" s="1">
        <v>41516</v>
      </c>
      <c r="C175" s="8">
        <v>10568.22</v>
      </c>
      <c r="D175" s="10">
        <f t="shared" si="19"/>
        <v>-0.55648815886543135</v>
      </c>
      <c r="E175" s="8">
        <f t="shared" si="17"/>
        <v>-0.55648815886543135</v>
      </c>
      <c r="F175">
        <v>201308</v>
      </c>
      <c r="G175" s="8">
        <v>-2.71</v>
      </c>
      <c r="H175" s="8">
        <v>0.31</v>
      </c>
      <c r="I175" s="8">
        <v>-2.78</v>
      </c>
      <c r="J175" s="8">
        <v>0</v>
      </c>
      <c r="K175" s="6">
        <v>41501</v>
      </c>
      <c r="L175" s="8">
        <v>106.57</v>
      </c>
      <c r="M175" s="10">
        <f t="shared" si="20"/>
        <v>1.8152288143689521</v>
      </c>
      <c r="N175" s="8">
        <f t="shared" si="18"/>
        <v>1.8152288143689521</v>
      </c>
      <c r="O175" s="8"/>
      <c r="P175" s="15">
        <f t="shared" si="14"/>
        <v>-0.55648815886543135</v>
      </c>
      <c r="Q175" s="15">
        <f t="shared" si="15"/>
        <v>-2.71</v>
      </c>
      <c r="R175" s="15">
        <f t="shared" si="16"/>
        <v>1.8152288143689521</v>
      </c>
    </row>
    <row r="176" spans="2:21" x14ac:dyDescent="0.25">
      <c r="B176" s="1">
        <v>41547</v>
      </c>
      <c r="C176" s="8">
        <v>11249.12</v>
      </c>
      <c r="D176" s="10">
        <f t="shared" si="19"/>
        <v>6.4429014536033558</v>
      </c>
      <c r="E176" s="8">
        <f t="shared" si="17"/>
        <v>6.4429014536033558</v>
      </c>
      <c r="F176">
        <v>201309</v>
      </c>
      <c r="G176" s="8">
        <v>3.77</v>
      </c>
      <c r="H176" s="8">
        <v>2.92</v>
      </c>
      <c r="I176" s="8">
        <v>-1.19</v>
      </c>
      <c r="J176" s="8">
        <v>0</v>
      </c>
      <c r="K176" s="6">
        <v>41532</v>
      </c>
      <c r="L176" s="8">
        <v>106.29</v>
      </c>
      <c r="M176" s="10">
        <f t="shared" si="20"/>
        <v>-0.26273810640892181</v>
      </c>
      <c r="N176" s="8">
        <f t="shared" si="18"/>
        <v>-0.26273810640892181</v>
      </c>
      <c r="O176" s="8"/>
      <c r="P176" s="15">
        <f t="shared" si="14"/>
        <v>6.4429014536033558</v>
      </c>
      <c r="Q176" s="15">
        <f t="shared" si="15"/>
        <v>3.77</v>
      </c>
      <c r="R176" s="15">
        <f t="shared" si="16"/>
        <v>-0.26273810640892181</v>
      </c>
      <c r="T176" s="35">
        <f>+G175+G176</f>
        <v>1.06</v>
      </c>
      <c r="U176">
        <v>1</v>
      </c>
    </row>
    <row r="177" spans="2:21" x14ac:dyDescent="0.25">
      <c r="B177" s="1">
        <v>41578</v>
      </c>
      <c r="C177" s="8">
        <v>11892.76</v>
      </c>
      <c r="D177" s="10">
        <f t="shared" si="19"/>
        <v>5.7216920079081746</v>
      </c>
      <c r="E177" s="8">
        <f t="shared" si="17"/>
        <v>5.7216920079081746</v>
      </c>
      <c r="F177">
        <v>201310</v>
      </c>
      <c r="G177" s="8">
        <v>4.18</v>
      </c>
      <c r="H177" s="8">
        <v>-1.51</v>
      </c>
      <c r="I177" s="8">
        <v>1.1399999999999999</v>
      </c>
      <c r="J177" s="8">
        <v>0</v>
      </c>
      <c r="K177" s="6">
        <v>41562</v>
      </c>
      <c r="L177" s="8">
        <v>100.54</v>
      </c>
      <c r="M177" s="10">
        <f t="shared" si="20"/>
        <v>-5.4097281023614663</v>
      </c>
      <c r="N177" s="8">
        <f t="shared" si="18"/>
        <v>-5.4097281023614663</v>
      </c>
      <c r="O177" s="8"/>
      <c r="P177" s="15">
        <f t="shared" si="14"/>
        <v>5.7216920079081746</v>
      </c>
      <c r="Q177" s="15">
        <f t="shared" si="15"/>
        <v>4.18</v>
      </c>
      <c r="R177" s="15">
        <f t="shared" si="16"/>
        <v>-5.4097281023614663</v>
      </c>
    </row>
    <row r="178" spans="2:21" x14ac:dyDescent="0.25">
      <c r="B178" s="1">
        <v>41607</v>
      </c>
      <c r="C178" s="8">
        <v>11593.13</v>
      </c>
      <c r="D178" s="10">
        <f t="shared" si="19"/>
        <v>-2.5194319905556095</v>
      </c>
      <c r="E178" s="8">
        <f t="shared" si="17"/>
        <v>-2.5194319905556095</v>
      </c>
      <c r="F178">
        <v>201311</v>
      </c>
      <c r="G178" s="8">
        <v>3.12</v>
      </c>
      <c r="H178" s="8">
        <v>1.22</v>
      </c>
      <c r="I178" s="8">
        <v>0.24</v>
      </c>
      <c r="J178" s="8">
        <v>0</v>
      </c>
      <c r="K178" s="6">
        <v>41593</v>
      </c>
      <c r="L178" s="8">
        <v>93.86</v>
      </c>
      <c r="M178" s="10">
        <f t="shared" si="20"/>
        <v>-6.6441217425900252</v>
      </c>
      <c r="N178" s="8">
        <f t="shared" si="18"/>
        <v>-6.6441217425900252</v>
      </c>
      <c r="O178" s="8"/>
      <c r="P178" s="15">
        <f t="shared" si="14"/>
        <v>-2.5194319905556095</v>
      </c>
      <c r="Q178" s="15">
        <f t="shared" si="15"/>
        <v>3.12</v>
      </c>
      <c r="R178" s="15">
        <f t="shared" si="16"/>
        <v>-6.6441217425900252</v>
      </c>
      <c r="T178" s="35">
        <f>+G177+G178</f>
        <v>7.3</v>
      </c>
      <c r="U178">
        <v>1</v>
      </c>
    </row>
    <row r="179" spans="2:21" x14ac:dyDescent="0.25">
      <c r="B179" s="1">
        <v>41639</v>
      </c>
      <c r="C179" s="8">
        <v>11725.76</v>
      </c>
      <c r="D179" s="10">
        <f t="shared" si="19"/>
        <v>1.1440396165660172</v>
      </c>
      <c r="E179" s="8">
        <f t="shared" si="17"/>
        <v>1.1440396165660172</v>
      </c>
      <c r="F179">
        <v>201312</v>
      </c>
      <c r="G179" s="8">
        <v>2.81</v>
      </c>
      <c r="H179" s="8">
        <v>-0.5</v>
      </c>
      <c r="I179" s="8">
        <v>-0.31</v>
      </c>
      <c r="J179" s="8">
        <v>0</v>
      </c>
      <c r="K179" s="6">
        <v>41623</v>
      </c>
      <c r="L179" s="8">
        <v>97.63</v>
      </c>
      <c r="M179" s="10">
        <f t="shared" si="20"/>
        <v>4.0166204986149534</v>
      </c>
      <c r="N179" s="8">
        <f t="shared" si="18"/>
        <v>4.0166204986149534</v>
      </c>
      <c r="O179" s="8"/>
      <c r="P179" s="15">
        <f t="shared" si="14"/>
        <v>1.1440396165660172</v>
      </c>
      <c r="Q179" s="15">
        <f t="shared" si="15"/>
        <v>2.81</v>
      </c>
      <c r="R179" s="15">
        <f t="shared" si="16"/>
        <v>4.0166204986149534</v>
      </c>
    </row>
    <row r="180" spans="2:21" x14ac:dyDescent="0.25">
      <c r="B180" s="1">
        <v>41670</v>
      </c>
      <c r="C180" s="8">
        <v>11253.59</v>
      </c>
      <c r="D180" s="10">
        <f t="shared" si="19"/>
        <v>-4.0267752367437186</v>
      </c>
      <c r="E180" s="8">
        <f t="shared" si="17"/>
        <v>-4.0267752367437186</v>
      </c>
      <c r="F180">
        <v>201401</v>
      </c>
      <c r="G180" s="8">
        <v>-3.32</v>
      </c>
      <c r="H180" s="8">
        <v>0.85</v>
      </c>
      <c r="I180" s="8">
        <v>-2.09</v>
      </c>
      <c r="J180" s="8">
        <v>0</v>
      </c>
      <c r="K180" s="6">
        <v>41654</v>
      </c>
      <c r="L180" s="8">
        <v>94.62</v>
      </c>
      <c r="M180" s="10">
        <f t="shared" si="20"/>
        <v>-3.0830687288743164</v>
      </c>
      <c r="N180" s="8">
        <f t="shared" si="18"/>
        <v>-3.0830687288743164</v>
      </c>
      <c r="O180" s="8"/>
      <c r="P180" s="15">
        <f t="shared" si="14"/>
        <v>-4.0267752367437186</v>
      </c>
      <c r="Q180" s="15">
        <f t="shared" si="15"/>
        <v>-3.32</v>
      </c>
      <c r="R180" s="15">
        <f t="shared" si="16"/>
        <v>-3.0830687288743164</v>
      </c>
      <c r="T180" s="35">
        <f>+G179+G180</f>
        <v>-0.50999999999999979</v>
      </c>
      <c r="U180">
        <v>1</v>
      </c>
    </row>
    <row r="181" spans="2:21" x14ac:dyDescent="0.25">
      <c r="B181" s="1">
        <v>41698</v>
      </c>
      <c r="C181" s="8">
        <v>11908.6</v>
      </c>
      <c r="D181" s="10">
        <f t="shared" si="19"/>
        <v>5.8204537396510769</v>
      </c>
      <c r="E181" s="8">
        <f t="shared" si="17"/>
        <v>5.8204537396510769</v>
      </c>
      <c r="F181">
        <v>201402</v>
      </c>
      <c r="G181" s="8">
        <v>4.6500000000000004</v>
      </c>
      <c r="H181" s="8">
        <v>0.34</v>
      </c>
      <c r="I181" s="8">
        <v>-0.4</v>
      </c>
      <c r="J181" s="8">
        <v>0</v>
      </c>
      <c r="K181" s="6">
        <v>41685</v>
      </c>
      <c r="L181" s="8">
        <v>100.82</v>
      </c>
      <c r="M181" s="10">
        <f t="shared" si="20"/>
        <v>6.5525258930458463</v>
      </c>
      <c r="N181" s="8">
        <f t="shared" si="18"/>
        <v>6.5525258930458463</v>
      </c>
      <c r="O181" s="8"/>
      <c r="P181" s="15">
        <f t="shared" si="14"/>
        <v>5.8204537396510769</v>
      </c>
      <c r="Q181" s="15">
        <f t="shared" si="15"/>
        <v>4.6500000000000004</v>
      </c>
      <c r="R181" s="15">
        <f t="shared" si="16"/>
        <v>6.5525258930458463</v>
      </c>
    </row>
    <row r="182" spans="2:21" x14ac:dyDescent="0.25">
      <c r="B182" s="1">
        <v>41729</v>
      </c>
      <c r="C182" s="8">
        <v>12313.5</v>
      </c>
      <c r="D182" s="10">
        <f t="shared" si="19"/>
        <v>3.4000638194246147</v>
      </c>
      <c r="E182" s="8">
        <f t="shared" si="17"/>
        <v>3.4000638194246147</v>
      </c>
      <c r="F182">
        <v>201403</v>
      </c>
      <c r="G182" s="8">
        <v>0.43</v>
      </c>
      <c r="H182" s="8">
        <v>-1.89</v>
      </c>
      <c r="I182" s="8">
        <v>5.09</v>
      </c>
      <c r="J182" s="8">
        <v>0</v>
      </c>
      <c r="K182" s="6">
        <v>41713</v>
      </c>
      <c r="L182" s="8">
        <v>100.8</v>
      </c>
      <c r="M182" s="10">
        <f t="shared" si="20"/>
        <v>-1.9837333862327E-2</v>
      </c>
      <c r="N182" s="8">
        <f t="shared" si="18"/>
        <v>-1.9837333862327E-2</v>
      </c>
      <c r="O182" s="8"/>
      <c r="P182" s="15">
        <f t="shared" si="14"/>
        <v>3.4000638194246147</v>
      </c>
      <c r="Q182" s="15">
        <f t="shared" si="15"/>
        <v>0.43</v>
      </c>
      <c r="R182" s="15">
        <f t="shared" si="16"/>
        <v>-1.9837333862327E-2</v>
      </c>
      <c r="T182" s="35">
        <f>+G181+G182</f>
        <v>5.08</v>
      </c>
      <c r="U182">
        <v>1</v>
      </c>
    </row>
    <row r="183" spans="2:21" x14ac:dyDescent="0.25">
      <c r="B183" s="1">
        <v>41759</v>
      </c>
      <c r="C183" s="8">
        <v>13313.26</v>
      </c>
      <c r="D183" s="10">
        <f t="shared" si="19"/>
        <v>8.1192187436553311</v>
      </c>
      <c r="E183" s="8">
        <f t="shared" si="17"/>
        <v>8.1192187436553311</v>
      </c>
      <c r="F183">
        <v>201404</v>
      </c>
      <c r="G183" s="8">
        <v>-0.19</v>
      </c>
      <c r="H183" s="8">
        <v>-4.24</v>
      </c>
      <c r="I183" s="8">
        <v>1.1399999999999999</v>
      </c>
      <c r="J183" s="8">
        <v>0</v>
      </c>
      <c r="K183" s="6">
        <v>41744</v>
      </c>
      <c r="L183" s="8">
        <v>102.07</v>
      </c>
      <c r="M183" s="10">
        <f t="shared" si="20"/>
        <v>1.2599206349206415</v>
      </c>
      <c r="N183" s="8">
        <f t="shared" si="18"/>
        <v>1.2599206349206415</v>
      </c>
      <c r="O183" s="8"/>
      <c r="P183" s="15">
        <f t="shared" si="14"/>
        <v>8.1192187436553311</v>
      </c>
      <c r="Q183" s="15">
        <f t="shared" si="15"/>
        <v>-0.19</v>
      </c>
      <c r="R183" s="15">
        <f t="shared" si="16"/>
        <v>1.2599206349206415</v>
      </c>
    </row>
    <row r="184" spans="2:21" x14ac:dyDescent="0.25">
      <c r="B184" s="1">
        <v>41789</v>
      </c>
      <c r="C184" s="8">
        <v>13224.56</v>
      </c>
      <c r="D184" s="10">
        <f t="shared" si="19"/>
        <v>-0.66625304395768747</v>
      </c>
      <c r="E184" s="8">
        <f t="shared" si="17"/>
        <v>-0.66625304395768747</v>
      </c>
      <c r="F184">
        <v>201405</v>
      </c>
      <c r="G184" s="8">
        <v>2.06</v>
      </c>
      <c r="H184" s="8">
        <v>-1.86</v>
      </c>
      <c r="I184" s="8">
        <v>-0.27</v>
      </c>
      <c r="J184" s="8">
        <v>0</v>
      </c>
      <c r="K184" s="6">
        <v>41774</v>
      </c>
      <c r="L184" s="8">
        <v>102.18</v>
      </c>
      <c r="M184" s="10">
        <f t="shared" si="20"/>
        <v>0.10776917801509356</v>
      </c>
      <c r="N184" s="8">
        <f t="shared" si="18"/>
        <v>0.10776917801509356</v>
      </c>
      <c r="O184" s="8"/>
      <c r="P184" s="15">
        <f t="shared" si="14"/>
        <v>-0.66625304395768747</v>
      </c>
      <c r="Q184" s="15">
        <f t="shared" si="15"/>
        <v>2.06</v>
      </c>
      <c r="R184" s="15">
        <f t="shared" si="16"/>
        <v>0.10776917801509356</v>
      </c>
      <c r="T184" s="35">
        <f>+G183+G184</f>
        <v>1.87</v>
      </c>
      <c r="U184">
        <v>1</v>
      </c>
    </row>
    <row r="185" spans="2:21" x14ac:dyDescent="0.25">
      <c r="B185" s="1">
        <v>41820</v>
      </c>
      <c r="C185" s="8">
        <v>14146.71</v>
      </c>
      <c r="D185" s="10">
        <f t="shared" si="19"/>
        <v>6.9730108222882281</v>
      </c>
      <c r="E185" s="8">
        <f t="shared" si="17"/>
        <v>6.9730108222882281</v>
      </c>
      <c r="F185">
        <v>201406</v>
      </c>
      <c r="G185" s="8">
        <v>2.61</v>
      </c>
      <c r="H185" s="8">
        <v>3.08</v>
      </c>
      <c r="I185" s="8">
        <v>-0.74</v>
      </c>
      <c r="J185" s="8">
        <v>0</v>
      </c>
      <c r="K185" s="6">
        <v>41805</v>
      </c>
      <c r="L185" s="8">
        <v>105.79</v>
      </c>
      <c r="M185" s="10">
        <f t="shared" si="20"/>
        <v>3.5329810138970519</v>
      </c>
      <c r="N185" s="8">
        <f t="shared" si="18"/>
        <v>3.5329810138970519</v>
      </c>
      <c r="O185" s="8"/>
      <c r="P185" s="15">
        <f t="shared" si="14"/>
        <v>6.9730108222882281</v>
      </c>
      <c r="Q185" s="15">
        <f t="shared" si="15"/>
        <v>2.61</v>
      </c>
      <c r="R185" s="15">
        <f t="shared" si="16"/>
        <v>3.5329810138970519</v>
      </c>
    </row>
    <row r="186" spans="2:21" x14ac:dyDescent="0.25">
      <c r="B186" s="1">
        <v>41851</v>
      </c>
      <c r="C186" s="8">
        <v>12934.78</v>
      </c>
      <c r="D186" s="10">
        <f t="shared" si="19"/>
        <v>-8.5668681976233234</v>
      </c>
      <c r="E186" s="8">
        <f t="shared" si="17"/>
        <v>-8.5668681976233234</v>
      </c>
      <c r="F186">
        <v>201407</v>
      </c>
      <c r="G186" s="8">
        <v>-2.04</v>
      </c>
      <c r="H186" s="8">
        <v>-4.24</v>
      </c>
      <c r="I186" s="8">
        <v>0.01</v>
      </c>
      <c r="J186" s="8">
        <v>0</v>
      </c>
      <c r="K186" s="6">
        <v>41835</v>
      </c>
      <c r="L186" s="8">
        <v>103.59</v>
      </c>
      <c r="M186" s="10">
        <f t="shared" si="20"/>
        <v>-2.0795916438226647</v>
      </c>
      <c r="N186" s="8">
        <f t="shared" si="18"/>
        <v>-2.0795916438226647</v>
      </c>
      <c r="O186" s="8"/>
      <c r="P186" s="15">
        <f t="shared" si="14"/>
        <v>-8.5668681976233234</v>
      </c>
      <c r="Q186" s="15">
        <f t="shared" si="15"/>
        <v>-2.04</v>
      </c>
      <c r="R186" s="15">
        <f t="shared" si="16"/>
        <v>-2.0795916438226647</v>
      </c>
      <c r="T186" s="35">
        <f>+G185+G186</f>
        <v>0.56999999999999984</v>
      </c>
      <c r="U186">
        <v>1</v>
      </c>
    </row>
    <row r="187" spans="2:21" x14ac:dyDescent="0.25">
      <c r="B187" s="1">
        <v>41880</v>
      </c>
      <c r="C187" s="8">
        <v>13600.56</v>
      </c>
      <c r="D187" s="10">
        <f t="shared" si="19"/>
        <v>5.1472077607813915</v>
      </c>
      <c r="E187" s="8">
        <f t="shared" si="17"/>
        <v>5.1472077607813915</v>
      </c>
      <c r="F187">
        <v>201408</v>
      </c>
      <c r="G187" s="8">
        <v>4.24</v>
      </c>
      <c r="H187" s="8">
        <v>0.36</v>
      </c>
      <c r="I187" s="8">
        <v>-0.59</v>
      </c>
      <c r="J187" s="8">
        <v>0</v>
      </c>
      <c r="K187" s="6">
        <v>41866</v>
      </c>
      <c r="L187" s="8">
        <v>96.54</v>
      </c>
      <c r="M187" s="10">
        <f t="shared" si="20"/>
        <v>-6.8056762235736983</v>
      </c>
      <c r="N187" s="8">
        <f t="shared" si="18"/>
        <v>-6.8056762235736983</v>
      </c>
      <c r="O187" s="8"/>
      <c r="P187" s="15">
        <f t="shared" si="14"/>
        <v>5.1472077607813915</v>
      </c>
      <c r="Q187" s="15">
        <f t="shared" si="15"/>
        <v>4.24</v>
      </c>
      <c r="R187" s="15">
        <f t="shared" si="16"/>
        <v>-6.8056762235736983</v>
      </c>
    </row>
    <row r="188" spans="2:21" x14ac:dyDescent="0.25">
      <c r="B188" s="1">
        <v>41912</v>
      </c>
      <c r="C188" s="8">
        <v>11866.36</v>
      </c>
      <c r="D188" s="10">
        <f t="shared" si="19"/>
        <v>-12.750945549300907</v>
      </c>
      <c r="E188" s="8">
        <f t="shared" si="17"/>
        <v>-12.750945549300907</v>
      </c>
      <c r="F188">
        <v>201409</v>
      </c>
      <c r="G188" s="8">
        <v>-1.97</v>
      </c>
      <c r="H188" s="8">
        <v>-3.83</v>
      </c>
      <c r="I188" s="8">
        <v>-1.23</v>
      </c>
      <c r="J188" s="8">
        <v>0</v>
      </c>
      <c r="K188" s="6">
        <v>41897</v>
      </c>
      <c r="L188" s="8">
        <v>93.21</v>
      </c>
      <c r="M188" s="10">
        <f t="shared" si="20"/>
        <v>-3.4493474207582531</v>
      </c>
      <c r="N188" s="8">
        <f t="shared" si="18"/>
        <v>-3.4493474207582531</v>
      </c>
      <c r="O188" s="8"/>
      <c r="P188" s="15">
        <f t="shared" si="14"/>
        <v>-12.750945549300907</v>
      </c>
      <c r="Q188" s="15">
        <f t="shared" si="15"/>
        <v>-1.97</v>
      </c>
      <c r="R188" s="15">
        <f t="shared" si="16"/>
        <v>-3.4493474207582531</v>
      </c>
      <c r="T188" s="35">
        <f>+G187+G188</f>
        <v>2.2700000000000005</v>
      </c>
      <c r="U188">
        <v>1</v>
      </c>
    </row>
    <row r="189" spans="2:21" x14ac:dyDescent="0.25">
      <c r="B189" s="1">
        <v>41943</v>
      </c>
      <c r="C189" s="8">
        <v>10481.040000000001</v>
      </c>
      <c r="D189" s="10">
        <f t="shared" si="19"/>
        <v>-11.674346640418797</v>
      </c>
      <c r="E189" s="8">
        <f t="shared" si="17"/>
        <v>-11.674346640418797</v>
      </c>
      <c r="F189">
        <v>201410</v>
      </c>
      <c r="G189" s="8">
        <v>2.52</v>
      </c>
      <c r="H189" s="8">
        <v>4.21</v>
      </c>
      <c r="I189" s="8">
        <v>-1.7</v>
      </c>
      <c r="J189" s="8">
        <v>0</v>
      </c>
      <c r="K189" s="6">
        <v>41927</v>
      </c>
      <c r="L189" s="8">
        <v>84.4</v>
      </c>
      <c r="M189" s="10">
        <f t="shared" si="20"/>
        <v>-9.4517755605621581</v>
      </c>
      <c r="N189" s="8">
        <f t="shared" si="18"/>
        <v>-9.4517755605621581</v>
      </c>
      <c r="O189" s="8"/>
      <c r="P189" s="15">
        <f t="shared" si="14"/>
        <v>-11.674346640418797</v>
      </c>
      <c r="Q189" s="15">
        <f t="shared" si="15"/>
        <v>2.52</v>
      </c>
      <c r="R189" s="15">
        <f t="shared" si="16"/>
        <v>-9.4517755605621581</v>
      </c>
    </row>
    <row r="190" spans="2:21" x14ac:dyDescent="0.25">
      <c r="B190" s="1">
        <v>41971</v>
      </c>
      <c r="C190" s="8">
        <v>8788.1440000000002</v>
      </c>
      <c r="D190" s="10">
        <f t="shared" si="19"/>
        <v>-16.151984917527273</v>
      </c>
      <c r="E190" s="8">
        <f t="shared" si="17"/>
        <v>-16.151984917527273</v>
      </c>
      <c r="F190">
        <v>201411</v>
      </c>
      <c r="G190" s="8">
        <v>2.5499999999999998</v>
      </c>
      <c r="H190" s="8">
        <v>-2.09</v>
      </c>
      <c r="I190" s="8">
        <v>-3</v>
      </c>
      <c r="J190" s="8">
        <v>0</v>
      </c>
      <c r="K190" s="6">
        <v>41958</v>
      </c>
      <c r="L190" s="8">
        <v>75.790000000000006</v>
      </c>
      <c r="M190" s="10">
        <f t="shared" si="20"/>
        <v>-10.201421800947863</v>
      </c>
      <c r="N190" s="8">
        <f t="shared" si="18"/>
        <v>-10.201421800947863</v>
      </c>
      <c r="O190" s="8"/>
      <c r="P190" s="15">
        <f t="shared" si="14"/>
        <v>-16.151984917527273</v>
      </c>
      <c r="Q190" s="15">
        <f t="shared" si="15"/>
        <v>2.5499999999999998</v>
      </c>
      <c r="R190" s="15">
        <f t="shared" si="16"/>
        <v>-10.201421800947863</v>
      </c>
      <c r="T190" s="35">
        <f>+G189+G190</f>
        <v>5.07</v>
      </c>
      <c r="U190">
        <v>1</v>
      </c>
    </row>
    <row r="191" spans="2:21" x14ac:dyDescent="0.25">
      <c r="B191" s="1">
        <v>42004</v>
      </c>
      <c r="C191" s="8">
        <v>8276.1010000000006</v>
      </c>
      <c r="D191" s="10">
        <f t="shared" si="19"/>
        <v>-5.8265203665301746</v>
      </c>
      <c r="E191" s="8">
        <f t="shared" si="17"/>
        <v>-5.8265203665301746</v>
      </c>
      <c r="F191">
        <v>201412</v>
      </c>
      <c r="G191" s="8">
        <v>-0.06</v>
      </c>
      <c r="H191" s="8">
        <v>2.54</v>
      </c>
      <c r="I191" s="8">
        <v>2.0699999999999998</v>
      </c>
      <c r="J191" s="8">
        <v>0</v>
      </c>
      <c r="K191" s="6">
        <v>41988</v>
      </c>
      <c r="L191" s="8">
        <v>59.29</v>
      </c>
      <c r="M191" s="10">
        <f t="shared" si="20"/>
        <v>-21.770682148040642</v>
      </c>
      <c r="N191" s="8">
        <f t="shared" si="18"/>
        <v>-21.770682148040642</v>
      </c>
      <c r="O191" s="8"/>
      <c r="P191" s="15">
        <f t="shared" si="14"/>
        <v>-5.8265203665301746</v>
      </c>
      <c r="Q191" s="15">
        <f t="shared" si="15"/>
        <v>-0.06</v>
      </c>
      <c r="R191" s="15">
        <f t="shared" si="16"/>
        <v>-21.770682148040642</v>
      </c>
    </row>
    <row r="192" spans="2:21" x14ac:dyDescent="0.25">
      <c r="B192" s="1">
        <v>42034</v>
      </c>
      <c r="C192" s="8">
        <v>7984.3559999999998</v>
      </c>
      <c r="D192" s="10">
        <f t="shared" si="19"/>
        <v>-3.5251503093062908</v>
      </c>
      <c r="E192" s="8">
        <f t="shared" si="17"/>
        <v>-3.5251503093062908</v>
      </c>
      <c r="F192">
        <v>201501</v>
      </c>
      <c r="G192" s="8">
        <v>-3.11</v>
      </c>
      <c r="H192" s="8">
        <v>-0.56000000000000005</v>
      </c>
      <c r="I192" s="8">
        <v>-3.48</v>
      </c>
      <c r="J192" s="8">
        <v>0</v>
      </c>
      <c r="K192" s="6">
        <v>42019</v>
      </c>
      <c r="L192" s="8">
        <v>47.22</v>
      </c>
      <c r="M192" s="10">
        <f t="shared" si="20"/>
        <v>-20.357564513408665</v>
      </c>
      <c r="N192" s="8">
        <f t="shared" si="18"/>
        <v>-20.357564513408665</v>
      </c>
      <c r="O192" s="8"/>
      <c r="P192" s="15">
        <f t="shared" si="14"/>
        <v>-3.5251503093062908</v>
      </c>
      <c r="Q192" s="15">
        <f t="shared" si="15"/>
        <v>-3.11</v>
      </c>
      <c r="R192" s="15">
        <f t="shared" si="16"/>
        <v>-20.357564513408665</v>
      </c>
      <c r="T192" s="35">
        <f>+G191+G192</f>
        <v>-3.17</v>
      </c>
      <c r="U192">
        <v>1</v>
      </c>
    </row>
    <row r="193" spans="2:21" x14ac:dyDescent="0.25">
      <c r="B193" s="1">
        <v>42062</v>
      </c>
      <c r="C193" s="8">
        <v>8788.5480000000007</v>
      </c>
      <c r="D193" s="10">
        <f t="shared" si="19"/>
        <v>10.072095983696139</v>
      </c>
      <c r="E193" s="8">
        <f t="shared" si="17"/>
        <v>10.072095983696139</v>
      </c>
      <c r="F193">
        <v>201502</v>
      </c>
      <c r="G193" s="8">
        <v>6.13</v>
      </c>
      <c r="H193" s="8">
        <v>0.48</v>
      </c>
      <c r="I193" s="8">
        <v>-1.79</v>
      </c>
      <c r="J193" s="8">
        <v>0</v>
      </c>
      <c r="K193" s="6">
        <v>42050</v>
      </c>
      <c r="L193" s="8">
        <v>50.58</v>
      </c>
      <c r="M193" s="10">
        <f t="shared" si="20"/>
        <v>7.1156289707750897</v>
      </c>
      <c r="N193" s="8">
        <f t="shared" si="18"/>
        <v>7.1156289707750897</v>
      </c>
      <c r="O193" s="8"/>
      <c r="P193" s="15">
        <f t="shared" si="14"/>
        <v>10.072095983696139</v>
      </c>
      <c r="Q193" s="15">
        <f t="shared" si="15"/>
        <v>6.13</v>
      </c>
      <c r="R193" s="15">
        <f t="shared" si="16"/>
        <v>7.1156289707750897</v>
      </c>
    </row>
    <row r="194" spans="2:21" x14ac:dyDescent="0.25">
      <c r="B194" s="1">
        <v>42094</v>
      </c>
      <c r="C194" s="8">
        <v>8555.5040000000008</v>
      </c>
      <c r="D194" s="10">
        <f t="shared" si="19"/>
        <v>-2.6516780701430931</v>
      </c>
      <c r="E194" s="8">
        <f t="shared" si="17"/>
        <v>-2.6516780701430931</v>
      </c>
      <c r="F194">
        <v>201503</v>
      </c>
      <c r="G194" s="8">
        <v>-1.1200000000000001</v>
      </c>
      <c r="H194" s="8">
        <v>3.03</v>
      </c>
      <c r="I194" s="8">
        <v>-0.45</v>
      </c>
      <c r="J194" s="8">
        <v>0</v>
      </c>
      <c r="K194" s="6">
        <v>42078</v>
      </c>
      <c r="L194" s="8">
        <v>47.82</v>
      </c>
      <c r="M194" s="10">
        <f t="shared" si="20"/>
        <v>-5.4567022538552727</v>
      </c>
      <c r="N194" s="8">
        <f t="shared" si="18"/>
        <v>-5.4567022538552727</v>
      </c>
      <c r="O194" s="8"/>
      <c r="P194" s="15">
        <f t="shared" si="14"/>
        <v>-2.6516780701430931</v>
      </c>
      <c r="Q194" s="15">
        <f t="shared" si="15"/>
        <v>-1.1200000000000001</v>
      </c>
      <c r="R194" s="15">
        <f t="shared" si="16"/>
        <v>-5.4567022538552727</v>
      </c>
      <c r="T194" s="35">
        <f>+G193+G194</f>
        <v>5.01</v>
      </c>
      <c r="U194">
        <v>1</v>
      </c>
    </row>
    <row r="195" spans="2:21" x14ac:dyDescent="0.25">
      <c r="B195" s="1">
        <v>42124</v>
      </c>
      <c r="C195" s="8">
        <v>9536.8130000000001</v>
      </c>
      <c r="D195" s="10">
        <f t="shared" si="19"/>
        <v>11.469914571952744</v>
      </c>
      <c r="E195" s="8">
        <f t="shared" si="17"/>
        <v>11.469914571952744</v>
      </c>
      <c r="F195">
        <v>201504</v>
      </c>
      <c r="G195" s="8">
        <v>0.59</v>
      </c>
      <c r="H195" s="8">
        <v>-2.98</v>
      </c>
      <c r="I195" s="8">
        <v>1.85</v>
      </c>
      <c r="J195" s="8">
        <v>0</v>
      </c>
      <c r="K195" s="6">
        <v>42109</v>
      </c>
      <c r="L195" s="8">
        <v>54.45</v>
      </c>
      <c r="M195" s="10">
        <f t="shared" si="20"/>
        <v>13.864491844416559</v>
      </c>
      <c r="N195" s="8">
        <f t="shared" si="18"/>
        <v>13.864491844416559</v>
      </c>
      <c r="O195" s="8"/>
      <c r="P195" s="15">
        <f t="shared" si="14"/>
        <v>11.469914571952744</v>
      </c>
      <c r="Q195" s="15">
        <f t="shared" si="15"/>
        <v>0.59</v>
      </c>
      <c r="R195" s="15">
        <f t="shared" si="16"/>
        <v>13.864491844416559</v>
      </c>
    </row>
    <row r="196" spans="2:21" x14ac:dyDescent="0.25">
      <c r="B196" s="1">
        <v>42153</v>
      </c>
      <c r="C196" s="8">
        <v>8578.1839999999993</v>
      </c>
      <c r="D196" s="10">
        <f t="shared" si="19"/>
        <v>-10.05188001484354</v>
      </c>
      <c r="E196" s="8">
        <f t="shared" si="17"/>
        <v>-10.05188001484354</v>
      </c>
      <c r="F196">
        <v>201505</v>
      </c>
      <c r="G196" s="8">
        <v>1.36</v>
      </c>
      <c r="H196" s="8">
        <v>0.87</v>
      </c>
      <c r="I196" s="8">
        <v>-1.37</v>
      </c>
      <c r="J196" s="8">
        <v>0</v>
      </c>
      <c r="K196" s="6">
        <v>42139</v>
      </c>
      <c r="L196" s="8">
        <v>59.27</v>
      </c>
      <c r="M196" s="10">
        <f t="shared" si="20"/>
        <v>8.8521579430670414</v>
      </c>
      <c r="N196" s="8">
        <f t="shared" si="18"/>
        <v>8.8521579430670414</v>
      </c>
      <c r="O196" s="8"/>
      <c r="P196" s="15">
        <f t="shared" si="14"/>
        <v>-10.05188001484354</v>
      </c>
      <c r="Q196" s="15">
        <f t="shared" si="15"/>
        <v>1.36</v>
      </c>
      <c r="R196" s="15">
        <f t="shared" si="16"/>
        <v>8.8521579430670414</v>
      </c>
      <c r="T196" s="35">
        <f>+G195+G196</f>
        <v>1.9500000000000002</v>
      </c>
      <c r="U196">
        <v>1</v>
      </c>
    </row>
    <row r="197" spans="2:21" x14ac:dyDescent="0.25">
      <c r="B197" s="1">
        <v>42185</v>
      </c>
      <c r="C197" s="8">
        <v>8117.5469999999996</v>
      </c>
      <c r="D197" s="10">
        <f t="shared" si="19"/>
        <v>-5.3698661628148736</v>
      </c>
      <c r="E197" s="8">
        <f t="shared" si="17"/>
        <v>-5.3698661628148736</v>
      </c>
      <c r="F197">
        <v>201506</v>
      </c>
      <c r="G197" s="8">
        <v>-1.53</v>
      </c>
      <c r="H197" s="8">
        <v>2.83</v>
      </c>
      <c r="I197" s="8">
        <v>-0.79</v>
      </c>
      <c r="J197" s="8">
        <v>0</v>
      </c>
      <c r="K197" s="6">
        <v>42170</v>
      </c>
      <c r="L197" s="8">
        <v>59.82</v>
      </c>
      <c r="M197" s="10">
        <f t="shared" si="20"/>
        <v>0.92795680782857826</v>
      </c>
      <c r="N197" s="8">
        <f t="shared" si="18"/>
        <v>0.92795680782857826</v>
      </c>
      <c r="O197" s="8"/>
      <c r="P197" s="15">
        <f t="shared" si="14"/>
        <v>-5.3698661628148736</v>
      </c>
      <c r="Q197" s="15">
        <f t="shared" si="15"/>
        <v>-1.53</v>
      </c>
      <c r="R197" s="15">
        <f t="shared" si="16"/>
        <v>0.92795680782857826</v>
      </c>
    </row>
    <row r="198" spans="2:21" x14ac:dyDescent="0.25">
      <c r="B198" s="1">
        <v>42216</v>
      </c>
      <c r="C198" s="8">
        <v>6664.6970000000001</v>
      </c>
      <c r="D198" s="10">
        <f t="shared" si="19"/>
        <v>-17.89764814419922</v>
      </c>
      <c r="E198" s="8">
        <f t="shared" si="17"/>
        <v>-17.89764814419922</v>
      </c>
      <c r="F198">
        <v>201507</v>
      </c>
      <c r="G198" s="8">
        <v>1.54</v>
      </c>
      <c r="H198" s="8">
        <v>-4.1500000000000004</v>
      </c>
      <c r="I198" s="8">
        <v>-4.12</v>
      </c>
      <c r="J198" s="8">
        <v>0</v>
      </c>
      <c r="K198" s="6">
        <v>42200</v>
      </c>
      <c r="L198" s="8">
        <v>50.9</v>
      </c>
      <c r="M198" s="10">
        <f t="shared" si="20"/>
        <v>-14.911400869274495</v>
      </c>
      <c r="N198" s="8">
        <f t="shared" si="18"/>
        <v>-14.911400869274495</v>
      </c>
      <c r="O198" s="8"/>
      <c r="P198" s="15">
        <f t="shared" si="14"/>
        <v>-17.89764814419922</v>
      </c>
      <c r="Q198" s="15">
        <f t="shared" si="15"/>
        <v>1.54</v>
      </c>
      <c r="R198" s="15">
        <f t="shared" si="16"/>
        <v>-14.911400869274495</v>
      </c>
      <c r="T198" s="35">
        <f>+G197+G198</f>
        <v>1.0000000000000009E-2</v>
      </c>
      <c r="U198">
        <v>1</v>
      </c>
    </row>
    <row r="199" spans="2:21" x14ac:dyDescent="0.25">
      <c r="B199" s="1">
        <v>42247</v>
      </c>
      <c r="C199" s="8">
        <v>6642.0169999999998</v>
      </c>
      <c r="D199" s="10">
        <f t="shared" si="19"/>
        <v>-0.34030054179507996</v>
      </c>
      <c r="E199" s="8">
        <f t="shared" si="17"/>
        <v>-0.34030054179507996</v>
      </c>
      <c r="F199">
        <v>201508</v>
      </c>
      <c r="G199" s="8">
        <v>-6.04</v>
      </c>
      <c r="H199" s="8">
        <v>0.49</v>
      </c>
      <c r="I199" s="8">
        <v>2.66</v>
      </c>
      <c r="J199" s="8">
        <v>0</v>
      </c>
      <c r="K199" s="6">
        <v>42231</v>
      </c>
      <c r="L199" s="8">
        <v>42.87</v>
      </c>
      <c r="M199" s="10">
        <f t="shared" si="20"/>
        <v>-15.776031434184679</v>
      </c>
      <c r="N199" s="8">
        <f t="shared" si="18"/>
        <v>-15.776031434184679</v>
      </c>
      <c r="O199" s="8"/>
      <c r="P199" s="15">
        <f t="shared" si="14"/>
        <v>-0.34030054179507996</v>
      </c>
      <c r="Q199" s="15">
        <f t="shared" si="15"/>
        <v>-6.04</v>
      </c>
      <c r="R199" s="15">
        <f t="shared" si="16"/>
        <v>-15.776031434184679</v>
      </c>
    </row>
    <row r="200" spans="2:21" x14ac:dyDescent="0.25">
      <c r="B200" s="1">
        <v>42277</v>
      </c>
      <c r="C200" s="8">
        <v>5735.4780000000001</v>
      </c>
      <c r="D200" s="10">
        <f t="shared" si="19"/>
        <v>-13.648549830571044</v>
      </c>
      <c r="E200" s="8">
        <f t="shared" si="17"/>
        <v>-13.648549830571044</v>
      </c>
      <c r="F200">
        <v>201509</v>
      </c>
      <c r="G200" s="8">
        <v>-3.08</v>
      </c>
      <c r="H200" s="8">
        <v>-2.64</v>
      </c>
      <c r="I200" s="8">
        <v>0.53</v>
      </c>
      <c r="J200" s="8">
        <v>0</v>
      </c>
      <c r="K200" s="6">
        <v>42262</v>
      </c>
      <c r="L200" s="8">
        <v>45.48</v>
      </c>
      <c r="M200" s="10">
        <f t="shared" si="20"/>
        <v>6.0881735479356269</v>
      </c>
      <c r="N200" s="8">
        <f t="shared" si="18"/>
        <v>6.0881735479356269</v>
      </c>
      <c r="O200" s="8"/>
      <c r="P200" s="15">
        <f t="shared" si="14"/>
        <v>-13.648549830571044</v>
      </c>
      <c r="Q200" s="15">
        <f t="shared" si="15"/>
        <v>-3.08</v>
      </c>
      <c r="R200" s="15">
        <f t="shared" si="16"/>
        <v>6.0881735479356269</v>
      </c>
      <c r="T200" s="35">
        <f>+G199+G200</f>
        <v>-9.120000000000001</v>
      </c>
      <c r="U200">
        <v>1</v>
      </c>
    </row>
    <row r="201" spans="2:21" x14ac:dyDescent="0.25">
      <c r="B201" s="1">
        <v>42307</v>
      </c>
      <c r="C201" s="8">
        <v>6477.7650000000003</v>
      </c>
      <c r="D201" s="10">
        <f t="shared" si="19"/>
        <v>12.942025058765804</v>
      </c>
      <c r="E201" s="8">
        <f t="shared" si="17"/>
        <v>12.942025058765804</v>
      </c>
      <c r="F201">
        <v>201510</v>
      </c>
      <c r="G201" s="8">
        <v>7.75</v>
      </c>
      <c r="H201" s="8">
        <v>-1.97</v>
      </c>
      <c r="I201" s="8">
        <v>-7.0000000000000007E-2</v>
      </c>
      <c r="J201" s="8">
        <v>0</v>
      </c>
      <c r="K201" s="6">
        <v>42292</v>
      </c>
      <c r="L201" s="8">
        <v>46.22</v>
      </c>
      <c r="M201" s="10">
        <f t="shared" si="20"/>
        <v>1.6270888302550635</v>
      </c>
      <c r="N201" s="8">
        <f t="shared" si="18"/>
        <v>1.6270888302550635</v>
      </c>
      <c r="O201" s="8"/>
      <c r="P201" s="15">
        <f t="shared" si="14"/>
        <v>12.942025058765804</v>
      </c>
      <c r="Q201" s="15">
        <f t="shared" si="15"/>
        <v>7.75</v>
      </c>
      <c r="R201" s="15">
        <f t="shared" si="16"/>
        <v>1.6270888302550635</v>
      </c>
    </row>
    <row r="202" spans="2:21" x14ac:dyDescent="0.25">
      <c r="B202" s="1">
        <v>42338</v>
      </c>
      <c r="C202" s="8">
        <v>6485.0519999999997</v>
      </c>
      <c r="D202" s="10">
        <f t="shared" si="19"/>
        <v>0.11249250320133353</v>
      </c>
      <c r="E202" s="8">
        <f t="shared" si="17"/>
        <v>0.11249250320133353</v>
      </c>
      <c r="F202">
        <v>201511</v>
      </c>
      <c r="G202" s="8">
        <v>0.56000000000000005</v>
      </c>
      <c r="H202" s="8">
        <v>3.64</v>
      </c>
      <c r="I202" s="8">
        <v>-0.5</v>
      </c>
      <c r="J202" s="8">
        <v>0</v>
      </c>
      <c r="K202" s="6">
        <v>42323</v>
      </c>
      <c r="L202" s="8">
        <v>42.44</v>
      </c>
      <c r="M202" s="10">
        <f t="shared" si="20"/>
        <v>-8.1782778018174014</v>
      </c>
      <c r="N202" s="8">
        <f t="shared" si="18"/>
        <v>-8.1782778018174014</v>
      </c>
      <c r="O202" s="8"/>
      <c r="P202" s="15">
        <f t="shared" si="14"/>
        <v>0.11249250320133353</v>
      </c>
      <c r="Q202" s="15">
        <f t="shared" si="15"/>
        <v>0.56000000000000005</v>
      </c>
      <c r="R202" s="15">
        <f t="shared" si="16"/>
        <v>-8.1782778018174014</v>
      </c>
      <c r="T202" s="35">
        <f>+G201+G202</f>
        <v>8.31</v>
      </c>
      <c r="U202">
        <v>1</v>
      </c>
    </row>
    <row r="203" spans="2:21" x14ac:dyDescent="0.25">
      <c r="B203" s="1">
        <v>42369</v>
      </c>
      <c r="C203" s="8">
        <v>5292.3789999999999</v>
      </c>
      <c r="D203" s="10">
        <f t="shared" si="19"/>
        <v>-18.391109277149976</v>
      </c>
      <c r="E203" s="8">
        <f t="shared" si="17"/>
        <v>-18.401109277149978</v>
      </c>
      <c r="F203">
        <v>201512</v>
      </c>
      <c r="G203" s="8">
        <v>-2.17</v>
      </c>
      <c r="H203" s="8">
        <v>-2.83</v>
      </c>
      <c r="I203" s="8">
        <v>-2.6</v>
      </c>
      <c r="J203" s="8">
        <v>0.01</v>
      </c>
      <c r="K203" s="6">
        <v>42353</v>
      </c>
      <c r="L203" s="8">
        <v>37.19</v>
      </c>
      <c r="M203" s="10">
        <f t="shared" si="20"/>
        <v>-12.370405278039588</v>
      </c>
      <c r="N203" s="8">
        <f t="shared" si="18"/>
        <v>-12.380405278039587</v>
      </c>
      <c r="O203" s="8"/>
      <c r="P203" s="15">
        <f t="shared" ref="P203:P250" si="21">+E203</f>
        <v>-18.401109277149978</v>
      </c>
      <c r="Q203" s="15">
        <f t="shared" si="15"/>
        <v>-2.17</v>
      </c>
      <c r="R203" s="15">
        <f t="shared" si="16"/>
        <v>-12.380405278039587</v>
      </c>
    </row>
    <row r="204" spans="2:21" x14ac:dyDescent="0.25">
      <c r="B204" s="1">
        <v>42398</v>
      </c>
      <c r="C204" s="8">
        <v>4993.6440000000002</v>
      </c>
      <c r="D204" s="10">
        <f t="shared" si="19"/>
        <v>-5.6446259801121501</v>
      </c>
      <c r="E204" s="8">
        <f t="shared" si="17"/>
        <v>-5.6546259801121499</v>
      </c>
      <c r="F204">
        <v>201601</v>
      </c>
      <c r="G204" s="8">
        <v>-5.77</v>
      </c>
      <c r="H204" s="8">
        <v>-3.35</v>
      </c>
      <c r="I204" s="8">
        <v>2.0699999999999998</v>
      </c>
      <c r="J204" s="8">
        <v>0.01</v>
      </c>
      <c r="K204" s="6">
        <v>42384</v>
      </c>
      <c r="L204" s="8">
        <v>31.68</v>
      </c>
      <c r="M204" s="10">
        <f t="shared" si="20"/>
        <v>-14.815810701801556</v>
      </c>
      <c r="N204" s="8">
        <f t="shared" si="18"/>
        <v>-14.825810701801556</v>
      </c>
      <c r="O204" s="8"/>
      <c r="P204" s="15">
        <f t="shared" si="21"/>
        <v>-5.6546259801121499</v>
      </c>
      <c r="Q204" s="15">
        <f t="shared" ref="Q204:Q249" si="22">+G204</f>
        <v>-5.77</v>
      </c>
      <c r="R204" s="15">
        <f t="shared" ref="R204:R249" si="23">+N204</f>
        <v>-14.825810701801556</v>
      </c>
      <c r="T204" s="35">
        <f>+G203+G204</f>
        <v>-7.9399999999999995</v>
      </c>
      <c r="U204">
        <v>1</v>
      </c>
    </row>
    <row r="205" spans="2:21" x14ac:dyDescent="0.25">
      <c r="B205" s="1">
        <v>42429</v>
      </c>
      <c r="C205" s="8">
        <v>4311.2110000000002</v>
      </c>
      <c r="D205" s="10">
        <f t="shared" si="19"/>
        <v>-13.666032260209182</v>
      </c>
      <c r="E205" s="8">
        <f t="shared" ref="E205:E250" si="24">+D205-J205</f>
        <v>-13.686032260209181</v>
      </c>
      <c r="F205">
        <v>201602</v>
      </c>
      <c r="G205" s="8">
        <v>-7.0000000000000007E-2</v>
      </c>
      <c r="H205" s="8">
        <v>0.79</v>
      </c>
      <c r="I205" s="8">
        <v>-0.49</v>
      </c>
      <c r="J205" s="8">
        <v>0.02</v>
      </c>
      <c r="K205" s="6">
        <v>42415</v>
      </c>
      <c r="L205" s="8">
        <v>30.32</v>
      </c>
      <c r="M205" s="10">
        <f t="shared" si="20"/>
        <v>-4.2929292929292924</v>
      </c>
      <c r="N205" s="8">
        <f t="shared" ref="N205:N249" si="25">+M205-J205</f>
        <v>-4.3129292929292919</v>
      </c>
      <c r="O205" s="8"/>
      <c r="P205" s="15">
        <f t="shared" si="21"/>
        <v>-13.686032260209181</v>
      </c>
      <c r="Q205" s="15">
        <f t="shared" si="22"/>
        <v>-7.0000000000000007E-2</v>
      </c>
      <c r="R205" s="15">
        <f t="shared" si="23"/>
        <v>-4.3129292929292919</v>
      </c>
    </row>
    <row r="206" spans="2:21" x14ac:dyDescent="0.25">
      <c r="B206" s="1">
        <v>42460</v>
      </c>
      <c r="C206" s="8">
        <v>5336.0259999999998</v>
      </c>
      <c r="D206" s="10">
        <f t="shared" ref="D206:D249" si="26">((+C206/C205)-1)*100</f>
        <v>23.77093118383673</v>
      </c>
      <c r="E206" s="8">
        <f t="shared" si="24"/>
        <v>23.75093118383673</v>
      </c>
      <c r="F206">
        <v>201603</v>
      </c>
      <c r="G206" s="8">
        <v>6.96</v>
      </c>
      <c r="H206" s="8">
        <v>0.87</v>
      </c>
      <c r="I206" s="8">
        <v>1.1599999999999999</v>
      </c>
      <c r="J206" s="8">
        <v>0.02</v>
      </c>
      <c r="K206" s="6">
        <v>42444</v>
      </c>
      <c r="L206" s="8">
        <v>37.549999999999997</v>
      </c>
      <c r="M206" s="10">
        <f t="shared" ref="M206:M249" si="27">((+L206/L205)-1)*100</f>
        <v>23.845646437994716</v>
      </c>
      <c r="N206" s="8">
        <f t="shared" si="25"/>
        <v>23.825646437994717</v>
      </c>
      <c r="O206" s="8"/>
      <c r="P206" s="15">
        <f t="shared" si="21"/>
        <v>23.75093118383673</v>
      </c>
      <c r="Q206" s="15">
        <f t="shared" si="22"/>
        <v>6.96</v>
      </c>
      <c r="R206" s="15">
        <f t="shared" si="23"/>
        <v>23.825646437994717</v>
      </c>
      <c r="T206" s="35">
        <f>+G205+G206</f>
        <v>6.89</v>
      </c>
      <c r="U206">
        <v>1</v>
      </c>
    </row>
    <row r="207" spans="2:21" x14ac:dyDescent="0.25">
      <c r="B207" s="1">
        <v>42489</v>
      </c>
      <c r="C207" s="8">
        <v>6279.9189999999999</v>
      </c>
      <c r="D207" s="10">
        <f t="shared" si="26"/>
        <v>17.689062984325798</v>
      </c>
      <c r="E207" s="8">
        <f t="shared" si="24"/>
        <v>17.679062984325796</v>
      </c>
      <c r="F207">
        <v>201604</v>
      </c>
      <c r="G207" s="8">
        <v>0.92</v>
      </c>
      <c r="H207" s="8">
        <v>0.68</v>
      </c>
      <c r="I207" s="8">
        <v>3.28</v>
      </c>
      <c r="J207" s="8">
        <v>0.01</v>
      </c>
      <c r="K207" s="6">
        <v>42475</v>
      </c>
      <c r="L207" s="8">
        <v>40.75</v>
      </c>
      <c r="M207" s="10">
        <f t="shared" si="27"/>
        <v>8.5219707057257121</v>
      </c>
      <c r="N207" s="8">
        <f t="shared" si="25"/>
        <v>8.5119707057257123</v>
      </c>
      <c r="O207" s="8"/>
      <c r="P207" s="15">
        <f t="shared" si="21"/>
        <v>17.679062984325796</v>
      </c>
      <c r="Q207" s="15">
        <f t="shared" si="22"/>
        <v>0.92</v>
      </c>
      <c r="R207" s="15">
        <f t="shared" si="23"/>
        <v>8.5119707057257123</v>
      </c>
    </row>
    <row r="208" spans="2:21" x14ac:dyDescent="0.25">
      <c r="B208" s="1">
        <v>42521</v>
      </c>
      <c r="C208" s="8">
        <v>6243.1980000000003</v>
      </c>
      <c r="D208" s="10">
        <f t="shared" si="26"/>
        <v>-0.58473684135097459</v>
      </c>
      <c r="E208" s="8">
        <f t="shared" si="24"/>
        <v>-0.5947368413509746</v>
      </c>
      <c r="F208">
        <v>201605</v>
      </c>
      <c r="G208" s="8">
        <v>1.78</v>
      </c>
      <c r="H208" s="8">
        <v>-0.27</v>
      </c>
      <c r="I208" s="8">
        <v>-1.81</v>
      </c>
      <c r="J208" s="8">
        <v>0.01</v>
      </c>
      <c r="K208" s="6">
        <v>42505</v>
      </c>
      <c r="L208" s="8">
        <v>46.71</v>
      </c>
      <c r="M208" s="10">
        <f t="shared" si="27"/>
        <v>14.625766871165634</v>
      </c>
      <c r="N208" s="8">
        <f t="shared" si="25"/>
        <v>14.615766871165635</v>
      </c>
      <c r="O208" s="8"/>
      <c r="P208" s="15">
        <f t="shared" si="21"/>
        <v>-0.5947368413509746</v>
      </c>
      <c r="Q208" s="15">
        <f t="shared" si="22"/>
        <v>1.78</v>
      </c>
      <c r="R208" s="15">
        <f t="shared" si="23"/>
        <v>14.615766871165635</v>
      </c>
      <c r="T208" s="35">
        <f>+G207+G208</f>
        <v>2.7</v>
      </c>
      <c r="U208">
        <v>1</v>
      </c>
    </row>
    <row r="209" spans="2:21" x14ac:dyDescent="0.25">
      <c r="B209" s="1">
        <v>42551</v>
      </c>
      <c r="C209" s="8">
        <v>6132.31</v>
      </c>
      <c r="D209" s="10">
        <f t="shared" si="26"/>
        <v>-1.7761410097837715</v>
      </c>
      <c r="E209" s="8">
        <f t="shared" si="24"/>
        <v>-1.7961410097837716</v>
      </c>
      <c r="F209">
        <v>201606</v>
      </c>
      <c r="G209" s="8">
        <v>-0.05</v>
      </c>
      <c r="H209" s="8">
        <v>0.65</v>
      </c>
      <c r="I209" s="8">
        <v>-1.47</v>
      </c>
      <c r="J209" s="8">
        <v>0.02</v>
      </c>
      <c r="K209" s="6">
        <v>42536</v>
      </c>
      <c r="L209" s="8">
        <v>48.76</v>
      </c>
      <c r="M209" s="10">
        <f t="shared" si="27"/>
        <v>4.3887818454292349</v>
      </c>
      <c r="N209" s="8">
        <f t="shared" si="25"/>
        <v>4.3687818454292353</v>
      </c>
      <c r="O209" s="8"/>
      <c r="P209" s="15">
        <f t="shared" si="21"/>
        <v>-1.7961410097837716</v>
      </c>
      <c r="Q209" s="15">
        <f t="shared" si="22"/>
        <v>-0.05</v>
      </c>
      <c r="R209" s="15">
        <f t="shared" si="23"/>
        <v>4.3687818454292353</v>
      </c>
    </row>
    <row r="210" spans="2:21" x14ac:dyDescent="0.25">
      <c r="B210" s="1">
        <v>42580</v>
      </c>
      <c r="C210" s="8">
        <v>6037.3770000000004</v>
      </c>
      <c r="D210" s="10">
        <f t="shared" si="26"/>
        <v>-1.5480789457806288</v>
      </c>
      <c r="E210" s="8">
        <f t="shared" si="24"/>
        <v>-1.5680789457806288</v>
      </c>
      <c r="F210">
        <v>201607</v>
      </c>
      <c r="G210" s="8">
        <v>3.95</v>
      </c>
      <c r="H210" s="8">
        <v>2.64</v>
      </c>
      <c r="I210" s="8">
        <v>-1.1100000000000001</v>
      </c>
      <c r="J210" s="8">
        <v>0.02</v>
      </c>
      <c r="K210" s="6">
        <v>42566</v>
      </c>
      <c r="L210" s="8">
        <v>44.65</v>
      </c>
      <c r="M210" s="10">
        <f t="shared" si="27"/>
        <v>-8.4290401968826867</v>
      </c>
      <c r="N210" s="8">
        <f t="shared" si="25"/>
        <v>-8.4490401968826863</v>
      </c>
      <c r="O210" s="8"/>
      <c r="P210" s="15">
        <f t="shared" si="21"/>
        <v>-1.5680789457806288</v>
      </c>
      <c r="Q210" s="15">
        <f t="shared" si="22"/>
        <v>3.95</v>
      </c>
      <c r="R210" s="15">
        <f t="shared" si="23"/>
        <v>-8.4490401968826863</v>
      </c>
      <c r="T210" s="35">
        <f>+G209+G210</f>
        <v>3.9000000000000004</v>
      </c>
      <c r="U210">
        <v>1</v>
      </c>
    </row>
    <row r="211" spans="2:21" x14ac:dyDescent="0.25">
      <c r="B211" s="1">
        <v>42613</v>
      </c>
      <c r="C211" s="8">
        <v>6486.7359999999999</v>
      </c>
      <c r="D211" s="10">
        <f t="shared" si="26"/>
        <v>7.4429508046292225</v>
      </c>
      <c r="E211" s="8">
        <f t="shared" si="24"/>
        <v>7.422950804629223</v>
      </c>
      <c r="F211">
        <v>201608</v>
      </c>
      <c r="G211" s="8">
        <v>0.5</v>
      </c>
      <c r="H211" s="8">
        <v>1.1599999999999999</v>
      </c>
      <c r="I211" s="8">
        <v>3.34</v>
      </c>
      <c r="J211" s="8">
        <v>0.02</v>
      </c>
      <c r="K211" s="6">
        <v>42597</v>
      </c>
      <c r="L211" s="8">
        <v>44.72</v>
      </c>
      <c r="M211" s="10">
        <f t="shared" si="27"/>
        <v>0.15677491601344684</v>
      </c>
      <c r="N211" s="8">
        <f t="shared" si="25"/>
        <v>0.13677491601344685</v>
      </c>
      <c r="O211" s="8"/>
      <c r="P211" s="15">
        <f t="shared" si="21"/>
        <v>7.422950804629223</v>
      </c>
      <c r="Q211" s="15">
        <f t="shared" si="22"/>
        <v>0.5</v>
      </c>
      <c r="R211" s="15">
        <f t="shared" si="23"/>
        <v>0.13677491601344685</v>
      </c>
    </row>
    <row r="212" spans="2:21" x14ac:dyDescent="0.25">
      <c r="B212" s="1">
        <v>42643</v>
      </c>
      <c r="C212" s="8">
        <v>6798.6880000000001</v>
      </c>
      <c r="D212" s="10">
        <f t="shared" si="26"/>
        <v>4.8090750109145874</v>
      </c>
      <c r="E212" s="8">
        <f t="shared" si="24"/>
        <v>4.7890750109145879</v>
      </c>
      <c r="F212">
        <v>201609</v>
      </c>
      <c r="G212" s="8">
        <v>0.25</v>
      </c>
      <c r="H212" s="8">
        <v>2.02</v>
      </c>
      <c r="I212" s="8">
        <v>-1.49</v>
      </c>
      <c r="J212" s="8">
        <v>0.02</v>
      </c>
      <c r="K212" s="6">
        <v>42628</v>
      </c>
      <c r="L212" s="8">
        <v>45.18</v>
      </c>
      <c r="M212" s="10">
        <f t="shared" si="27"/>
        <v>1.0286225402504456</v>
      </c>
      <c r="N212" s="8">
        <f t="shared" si="25"/>
        <v>1.0086225402504456</v>
      </c>
      <c r="O212" s="8"/>
      <c r="P212" s="15">
        <f t="shared" si="21"/>
        <v>4.7890750109145879</v>
      </c>
      <c r="Q212" s="15">
        <f t="shared" si="22"/>
        <v>0.25</v>
      </c>
      <c r="R212" s="15">
        <f t="shared" si="23"/>
        <v>1.0086225402504456</v>
      </c>
      <c r="T212" s="35">
        <f>+G211+G212</f>
        <v>0.75</v>
      </c>
      <c r="U212">
        <v>1</v>
      </c>
    </row>
    <row r="213" spans="2:21" x14ac:dyDescent="0.25">
      <c r="B213" s="1">
        <v>42674</v>
      </c>
      <c r="C213" s="8">
        <v>6258.79</v>
      </c>
      <c r="D213" s="10">
        <f t="shared" si="26"/>
        <v>-7.9412086567290601</v>
      </c>
      <c r="E213" s="8">
        <f t="shared" si="24"/>
        <v>-7.9612086567290596</v>
      </c>
      <c r="F213">
        <v>201610</v>
      </c>
      <c r="G213" s="8">
        <v>-2.02</v>
      </c>
      <c r="H213" s="8">
        <v>-4.3899999999999997</v>
      </c>
      <c r="I213" s="8">
        <v>4.16</v>
      </c>
      <c r="J213" s="8">
        <v>0.02</v>
      </c>
      <c r="K213" s="6">
        <v>42658</v>
      </c>
      <c r="L213" s="8">
        <v>49.78</v>
      </c>
      <c r="M213" s="10">
        <f t="shared" si="27"/>
        <v>10.181496237273135</v>
      </c>
      <c r="N213" s="8">
        <f t="shared" si="25"/>
        <v>10.161496237273136</v>
      </c>
      <c r="O213" s="8"/>
      <c r="P213" s="15">
        <f t="shared" si="21"/>
        <v>-7.9612086567290596</v>
      </c>
      <c r="Q213" s="15">
        <f t="shared" si="22"/>
        <v>-2.02</v>
      </c>
      <c r="R213" s="15">
        <f t="shared" si="23"/>
        <v>10.161496237273136</v>
      </c>
    </row>
    <row r="214" spans="2:21" x14ac:dyDescent="0.25">
      <c r="B214" s="1">
        <v>42704</v>
      </c>
      <c r="C214" s="8">
        <v>7410.7659999999996</v>
      </c>
      <c r="D214" s="10">
        <f t="shared" si="26"/>
        <v>18.405730181073345</v>
      </c>
      <c r="E214" s="8">
        <f t="shared" si="24"/>
        <v>18.395730181073343</v>
      </c>
      <c r="F214">
        <v>201611</v>
      </c>
      <c r="G214" s="8">
        <v>4.8600000000000003</v>
      </c>
      <c r="H214" s="8">
        <v>5.47</v>
      </c>
      <c r="I214" s="8">
        <v>8.2899999999999991</v>
      </c>
      <c r="J214" s="8">
        <v>0.01</v>
      </c>
      <c r="K214" s="6">
        <v>42689</v>
      </c>
      <c r="L214" s="8">
        <v>45.66</v>
      </c>
      <c r="M214" s="10">
        <f t="shared" si="27"/>
        <v>-8.2764162314182492</v>
      </c>
      <c r="N214" s="8">
        <f t="shared" si="25"/>
        <v>-8.286416231418249</v>
      </c>
      <c r="O214" s="8"/>
      <c r="P214" s="15">
        <f t="shared" si="21"/>
        <v>18.395730181073343</v>
      </c>
      <c r="Q214" s="15">
        <f t="shared" si="22"/>
        <v>4.8600000000000003</v>
      </c>
      <c r="R214" s="15">
        <f t="shared" si="23"/>
        <v>-8.286416231418249</v>
      </c>
      <c r="T214" s="35">
        <f>+G213+G214</f>
        <v>2.8400000000000003</v>
      </c>
      <c r="U214">
        <v>1</v>
      </c>
    </row>
    <row r="215" spans="2:21" x14ac:dyDescent="0.25">
      <c r="B215" s="1">
        <v>42734</v>
      </c>
      <c r="C215" s="8">
        <v>7347.027</v>
      </c>
      <c r="D215" s="10">
        <f t="shared" si="26"/>
        <v>-0.86008652816725872</v>
      </c>
      <c r="E215" s="8">
        <f t="shared" si="24"/>
        <v>-0.89008652816725875</v>
      </c>
      <c r="F215">
        <v>201612</v>
      </c>
      <c r="G215" s="8">
        <v>1.82</v>
      </c>
      <c r="H215" s="8">
        <v>0.1</v>
      </c>
      <c r="I215" s="8">
        <v>3.58</v>
      </c>
      <c r="J215" s="8">
        <v>0.03</v>
      </c>
      <c r="K215" s="6">
        <v>42719</v>
      </c>
      <c r="L215" s="8">
        <v>51.97</v>
      </c>
      <c r="M215" s="10">
        <f t="shared" si="27"/>
        <v>13.819535698642138</v>
      </c>
      <c r="N215" s="8">
        <f t="shared" si="25"/>
        <v>13.789535698642139</v>
      </c>
      <c r="O215" s="8"/>
      <c r="P215" s="15">
        <f t="shared" si="21"/>
        <v>-0.89008652816725875</v>
      </c>
      <c r="Q215" s="15">
        <f t="shared" si="22"/>
        <v>1.82</v>
      </c>
      <c r="R215" s="15">
        <f t="shared" si="23"/>
        <v>13.789535698642139</v>
      </c>
    </row>
    <row r="216" spans="2:21" x14ac:dyDescent="0.25">
      <c r="B216" s="1">
        <v>42766</v>
      </c>
      <c r="C216" s="8">
        <v>7105.2920000000004</v>
      </c>
      <c r="D216" s="10">
        <f t="shared" si="26"/>
        <v>-3.2902424341165415</v>
      </c>
      <c r="E216" s="8">
        <f t="shared" si="24"/>
        <v>-3.3302424341165415</v>
      </c>
      <c r="F216">
        <v>201701</v>
      </c>
      <c r="G216" s="8">
        <v>1.94</v>
      </c>
      <c r="H216" s="8">
        <v>-1.04</v>
      </c>
      <c r="I216" s="8">
        <v>-2.78</v>
      </c>
      <c r="J216" s="8">
        <v>0.04</v>
      </c>
      <c r="K216" s="6">
        <v>42750</v>
      </c>
      <c r="L216" s="8">
        <v>52.5</v>
      </c>
      <c r="M216" s="10">
        <f t="shared" si="27"/>
        <v>1.0198191264190859</v>
      </c>
      <c r="N216" s="8">
        <f t="shared" si="25"/>
        <v>0.97981912641908586</v>
      </c>
      <c r="O216" s="8"/>
      <c r="P216" s="15">
        <f t="shared" si="21"/>
        <v>-3.3302424341165415</v>
      </c>
      <c r="Q216" s="15">
        <f t="shared" si="22"/>
        <v>1.94</v>
      </c>
      <c r="R216" s="15">
        <f t="shared" si="23"/>
        <v>0.97981912641908586</v>
      </c>
      <c r="T216" s="35">
        <f>+G215+G216</f>
        <v>3.76</v>
      </c>
      <c r="U216">
        <v>1</v>
      </c>
    </row>
    <row r="217" spans="2:21" x14ac:dyDescent="0.25">
      <c r="B217" s="1">
        <v>42794</v>
      </c>
      <c r="C217" s="8">
        <v>6715.4070000000002</v>
      </c>
      <c r="D217" s="10">
        <f t="shared" si="26"/>
        <v>-5.4872480962077308</v>
      </c>
      <c r="E217" s="8">
        <f t="shared" si="24"/>
        <v>-5.5272480962077308</v>
      </c>
      <c r="F217">
        <v>201702</v>
      </c>
      <c r="G217" s="8">
        <v>3.57</v>
      </c>
      <c r="H217" s="8">
        <v>-2.02</v>
      </c>
      <c r="I217" s="8">
        <v>-1.79</v>
      </c>
      <c r="J217" s="8">
        <v>0.04</v>
      </c>
      <c r="K217" s="6">
        <v>42781</v>
      </c>
      <c r="L217" s="8">
        <v>53.47</v>
      </c>
      <c r="M217" s="10">
        <f t="shared" si="27"/>
        <v>1.8476190476190535</v>
      </c>
      <c r="N217" s="8">
        <f t="shared" si="25"/>
        <v>1.8076190476190535</v>
      </c>
      <c r="O217" s="8"/>
      <c r="P217" s="15">
        <f t="shared" si="21"/>
        <v>-5.5272480962077308</v>
      </c>
      <c r="Q217" s="15">
        <f t="shared" si="22"/>
        <v>3.57</v>
      </c>
      <c r="R217" s="15">
        <f t="shared" si="23"/>
        <v>1.8076190476190535</v>
      </c>
    </row>
    <row r="218" spans="2:21" x14ac:dyDescent="0.25">
      <c r="B218" s="1">
        <v>42825</v>
      </c>
      <c r="C218" s="8">
        <v>6656.4639999999999</v>
      </c>
      <c r="D218" s="10">
        <f t="shared" si="26"/>
        <v>-0.87772788752789044</v>
      </c>
      <c r="E218" s="8">
        <f t="shared" si="24"/>
        <v>-0.90772788752789046</v>
      </c>
      <c r="F218">
        <v>201703</v>
      </c>
      <c r="G218" s="8">
        <v>0.17</v>
      </c>
      <c r="H218" s="8">
        <v>1.2</v>
      </c>
      <c r="I218" s="8">
        <v>-3.17</v>
      </c>
      <c r="J218" s="8">
        <v>0.03</v>
      </c>
      <c r="K218" s="6">
        <v>42809</v>
      </c>
      <c r="L218" s="8">
        <v>49.33</v>
      </c>
      <c r="M218" s="10">
        <f t="shared" si="27"/>
        <v>-7.7426594351973073</v>
      </c>
      <c r="N218" s="8">
        <f t="shared" si="25"/>
        <v>-7.7726594351973075</v>
      </c>
      <c r="O218" s="8"/>
      <c r="P218" s="15">
        <f t="shared" si="21"/>
        <v>-0.90772788752789046</v>
      </c>
      <c r="Q218" s="15">
        <f t="shared" si="22"/>
        <v>0.17</v>
      </c>
      <c r="R218" s="15">
        <f t="shared" si="23"/>
        <v>-7.7726594351973075</v>
      </c>
      <c r="T218" s="35">
        <f>+G217+G218</f>
        <v>3.7399999999999998</v>
      </c>
      <c r="U218">
        <v>1</v>
      </c>
    </row>
    <row r="219" spans="2:21" x14ac:dyDescent="0.25">
      <c r="B219" s="1">
        <v>42853</v>
      </c>
      <c r="C219" s="8">
        <v>6222.0659999999998</v>
      </c>
      <c r="D219" s="10">
        <f t="shared" si="26"/>
        <v>-6.5259573250903262</v>
      </c>
      <c r="E219" s="8">
        <f t="shared" si="24"/>
        <v>-6.575957325090326</v>
      </c>
      <c r="F219">
        <v>201704</v>
      </c>
      <c r="G219" s="8">
        <v>1.0900000000000001</v>
      </c>
      <c r="H219" s="8">
        <v>0.71</v>
      </c>
      <c r="I219" s="8">
        <v>-1.87</v>
      </c>
      <c r="J219" s="8">
        <v>0.05</v>
      </c>
      <c r="K219" s="6">
        <v>42840</v>
      </c>
      <c r="L219" s="8">
        <v>51.06</v>
      </c>
      <c r="M219" s="10">
        <f t="shared" si="27"/>
        <v>3.5069937157916176</v>
      </c>
      <c r="N219" s="8">
        <f t="shared" si="25"/>
        <v>3.4569937157916177</v>
      </c>
      <c r="O219" s="8"/>
      <c r="P219" s="15">
        <f t="shared" si="21"/>
        <v>-6.575957325090326</v>
      </c>
      <c r="Q219" s="15">
        <f t="shared" si="22"/>
        <v>1.0900000000000001</v>
      </c>
      <c r="R219" s="15">
        <f t="shared" si="23"/>
        <v>3.4569937157916177</v>
      </c>
    </row>
    <row r="220" spans="2:21" x14ac:dyDescent="0.25">
      <c r="B220" s="1">
        <v>42886</v>
      </c>
      <c r="C220" s="8">
        <v>5796.674</v>
      </c>
      <c r="D220" s="10">
        <f t="shared" si="26"/>
        <v>-6.8368287960944185</v>
      </c>
      <c r="E220" s="8">
        <f t="shared" si="24"/>
        <v>-6.8968287960944181</v>
      </c>
      <c r="F220">
        <v>201705</v>
      </c>
      <c r="G220" s="8">
        <v>1.06</v>
      </c>
      <c r="H220" s="8">
        <v>-2.54</v>
      </c>
      <c r="I220" s="8">
        <v>-3.78</v>
      </c>
      <c r="J220" s="8">
        <v>0.06</v>
      </c>
      <c r="K220" s="6">
        <v>42870</v>
      </c>
      <c r="L220" s="8">
        <v>48.48</v>
      </c>
      <c r="M220" s="10">
        <f t="shared" si="27"/>
        <v>-5.0528789659224582</v>
      </c>
      <c r="N220" s="8">
        <f t="shared" si="25"/>
        <v>-5.1128789659224578</v>
      </c>
      <c r="O220" s="8"/>
      <c r="P220" s="15">
        <f t="shared" si="21"/>
        <v>-6.8968287960944181</v>
      </c>
      <c r="Q220" s="15">
        <f t="shared" si="22"/>
        <v>1.06</v>
      </c>
      <c r="R220" s="15">
        <f t="shared" si="23"/>
        <v>-5.1128789659224578</v>
      </c>
      <c r="T220" s="35">
        <f>+G219+G220</f>
        <v>2.1500000000000004</v>
      </c>
      <c r="U220">
        <v>1</v>
      </c>
    </row>
    <row r="221" spans="2:21" x14ac:dyDescent="0.25">
      <c r="B221" s="1">
        <v>42916</v>
      </c>
      <c r="C221" s="8">
        <v>5688.3710000000001</v>
      </c>
      <c r="D221" s="10">
        <f t="shared" si="26"/>
        <v>-1.8683645138574234</v>
      </c>
      <c r="E221" s="8">
        <f t="shared" si="24"/>
        <v>-1.9283645138574235</v>
      </c>
      <c r="F221">
        <v>201706</v>
      </c>
      <c r="G221" s="8">
        <v>0.78</v>
      </c>
      <c r="H221" s="8">
        <v>2.16</v>
      </c>
      <c r="I221" s="8">
        <v>1.35</v>
      </c>
      <c r="J221" s="8">
        <v>0.06</v>
      </c>
      <c r="K221" s="6">
        <v>42901</v>
      </c>
      <c r="L221" s="8">
        <v>45.18</v>
      </c>
      <c r="M221" s="10">
        <f t="shared" si="27"/>
        <v>-6.8069306930693019</v>
      </c>
      <c r="N221" s="8">
        <f t="shared" si="25"/>
        <v>-6.8669306930693015</v>
      </c>
      <c r="O221" s="8"/>
      <c r="P221" s="15">
        <f t="shared" si="21"/>
        <v>-1.9283645138574235</v>
      </c>
      <c r="Q221" s="15">
        <f t="shared" si="22"/>
        <v>0.78</v>
      </c>
      <c r="R221" s="15">
        <f t="shared" si="23"/>
        <v>-6.8669306930693015</v>
      </c>
    </row>
    <row r="222" spans="2:21" x14ac:dyDescent="0.25">
      <c r="B222" s="1">
        <v>42947</v>
      </c>
      <c r="C222" s="8">
        <v>5800.5330000000004</v>
      </c>
      <c r="D222" s="10">
        <f t="shared" si="26"/>
        <v>1.9717771572915987</v>
      </c>
      <c r="E222" s="8">
        <f t="shared" si="24"/>
        <v>1.9017771572915987</v>
      </c>
      <c r="F222">
        <v>201707</v>
      </c>
      <c r="G222" s="8">
        <v>1.87</v>
      </c>
      <c r="H222" s="8">
        <v>-1.41</v>
      </c>
      <c r="I222" s="8">
        <v>-0.28000000000000003</v>
      </c>
      <c r="J222" s="8">
        <v>7.0000000000000007E-2</v>
      </c>
      <c r="K222" s="6">
        <v>42931</v>
      </c>
      <c r="L222" s="8">
        <v>46.63</v>
      </c>
      <c r="M222" s="10">
        <f t="shared" si="27"/>
        <v>3.2093846834882811</v>
      </c>
      <c r="N222" s="8">
        <f t="shared" si="25"/>
        <v>3.1393846834882813</v>
      </c>
      <c r="O222" s="8"/>
      <c r="P222" s="15">
        <f t="shared" si="21"/>
        <v>1.9017771572915987</v>
      </c>
      <c r="Q222" s="15">
        <f t="shared" si="22"/>
        <v>1.87</v>
      </c>
      <c r="R222" s="15">
        <f t="shared" si="23"/>
        <v>3.1393846834882813</v>
      </c>
      <c r="T222" s="35">
        <f>+G221+G222</f>
        <v>2.6500000000000004</v>
      </c>
      <c r="U222">
        <v>1</v>
      </c>
    </row>
    <row r="223" spans="2:21" x14ac:dyDescent="0.25">
      <c r="B223" s="1">
        <v>42978</v>
      </c>
      <c r="C223" s="8">
        <v>5382.0360000000001</v>
      </c>
      <c r="D223" s="10">
        <f t="shared" si="26"/>
        <v>-7.2148025017701016</v>
      </c>
      <c r="E223" s="8">
        <f t="shared" si="24"/>
        <v>-7.3048025017701015</v>
      </c>
      <c r="F223">
        <v>201708</v>
      </c>
      <c r="G223" s="8">
        <v>0.16</v>
      </c>
      <c r="H223" s="8">
        <v>-1.67</v>
      </c>
      <c r="I223" s="8">
        <v>-2.2400000000000002</v>
      </c>
      <c r="J223" s="8">
        <v>0.09</v>
      </c>
      <c r="K223" s="6">
        <v>42962</v>
      </c>
      <c r="L223" s="8">
        <v>48.04</v>
      </c>
      <c r="M223" s="10">
        <f t="shared" si="27"/>
        <v>3.0238044177568035</v>
      </c>
      <c r="N223" s="8">
        <f t="shared" si="25"/>
        <v>2.9338044177568037</v>
      </c>
      <c r="O223" s="8"/>
      <c r="P223" s="15">
        <f t="shared" si="21"/>
        <v>-7.3048025017701015</v>
      </c>
      <c r="Q223" s="15">
        <f t="shared" si="22"/>
        <v>0.16</v>
      </c>
      <c r="R223" s="15">
        <f t="shared" si="23"/>
        <v>2.9338044177568037</v>
      </c>
    </row>
    <row r="224" spans="2:21" x14ac:dyDescent="0.25">
      <c r="B224" s="1">
        <v>43007</v>
      </c>
      <c r="C224" s="8">
        <v>6098.2179999999998</v>
      </c>
      <c r="D224" s="10">
        <f t="shared" si="26"/>
        <v>13.306897241118421</v>
      </c>
      <c r="E224" s="8">
        <f t="shared" si="24"/>
        <v>13.216897241118421</v>
      </c>
      <c r="F224">
        <v>201709</v>
      </c>
      <c r="G224" s="8">
        <v>2.5099999999999998</v>
      </c>
      <c r="H224" s="8">
        <v>4.55</v>
      </c>
      <c r="I224" s="8">
        <v>3.03</v>
      </c>
      <c r="J224" s="8">
        <v>0.09</v>
      </c>
      <c r="K224" s="6">
        <v>42993</v>
      </c>
      <c r="L224" s="8">
        <v>49.82</v>
      </c>
      <c r="M224" s="10">
        <f t="shared" si="27"/>
        <v>3.7052456286428059</v>
      </c>
      <c r="N224" s="8">
        <f t="shared" si="25"/>
        <v>3.6152456286428061</v>
      </c>
      <c r="O224" s="8"/>
      <c r="P224" s="15">
        <f t="shared" si="21"/>
        <v>13.216897241118421</v>
      </c>
      <c r="Q224" s="15">
        <f t="shared" si="22"/>
        <v>2.5099999999999998</v>
      </c>
      <c r="R224" s="15">
        <f t="shared" si="23"/>
        <v>3.6152456286428061</v>
      </c>
      <c r="T224" s="35">
        <f>+G223+G224</f>
        <v>2.67</v>
      </c>
      <c r="U224">
        <v>1</v>
      </c>
    </row>
    <row r="225" spans="2:21" x14ac:dyDescent="0.25">
      <c r="B225" s="1">
        <v>43039</v>
      </c>
      <c r="C225" s="8">
        <v>6130</v>
      </c>
      <c r="D225" s="10">
        <f t="shared" si="26"/>
        <v>0.52116864303637378</v>
      </c>
      <c r="E225" s="8">
        <f t="shared" si="24"/>
        <v>0.43116864303637381</v>
      </c>
      <c r="F225">
        <v>201710</v>
      </c>
      <c r="G225" s="8">
        <v>2.25</v>
      </c>
      <c r="H225" s="8">
        <v>-1.94</v>
      </c>
      <c r="I225" s="8">
        <v>-0.05</v>
      </c>
      <c r="J225" s="8">
        <v>0.09</v>
      </c>
      <c r="K225" s="6">
        <v>43023</v>
      </c>
      <c r="L225" s="8">
        <v>51.58</v>
      </c>
      <c r="M225" s="10">
        <f t="shared" si="27"/>
        <v>3.5327177840224877</v>
      </c>
      <c r="N225" s="8">
        <f t="shared" si="25"/>
        <v>3.4427177840224878</v>
      </c>
      <c r="O225" s="8"/>
      <c r="P225" s="15">
        <f t="shared" si="21"/>
        <v>0.43116864303637381</v>
      </c>
      <c r="Q225" s="15">
        <f t="shared" si="22"/>
        <v>2.25</v>
      </c>
      <c r="R225" s="15">
        <f t="shared" si="23"/>
        <v>3.4427177840224878</v>
      </c>
    </row>
    <row r="226" spans="2:21" x14ac:dyDescent="0.25">
      <c r="B226" s="1">
        <v>43069</v>
      </c>
      <c r="C226" s="8">
        <v>6390.116</v>
      </c>
      <c r="D226" s="10">
        <f t="shared" si="26"/>
        <v>4.2433278955954279</v>
      </c>
      <c r="E226" s="8">
        <f t="shared" si="24"/>
        <v>4.1633278955954278</v>
      </c>
      <c r="F226">
        <v>201711</v>
      </c>
      <c r="G226" s="8">
        <v>3.12</v>
      </c>
      <c r="H226" s="8">
        <v>-0.66</v>
      </c>
      <c r="I226" s="8">
        <v>-0.05</v>
      </c>
      <c r="J226" s="8">
        <v>0.08</v>
      </c>
      <c r="K226" s="6">
        <v>43054</v>
      </c>
      <c r="L226" s="8">
        <v>56.64</v>
      </c>
      <c r="M226" s="10">
        <f t="shared" si="27"/>
        <v>9.8100038774718854</v>
      </c>
      <c r="N226" s="8">
        <f t="shared" si="25"/>
        <v>9.7300038774718853</v>
      </c>
      <c r="O226" s="8"/>
      <c r="P226" s="15">
        <f t="shared" si="21"/>
        <v>4.1633278955954278</v>
      </c>
      <c r="Q226" s="15">
        <f t="shared" si="22"/>
        <v>3.12</v>
      </c>
      <c r="R226" s="15">
        <f t="shared" si="23"/>
        <v>9.7300038774718853</v>
      </c>
      <c r="T226" s="35">
        <f>+G225+G226</f>
        <v>5.37</v>
      </c>
      <c r="U226">
        <v>1</v>
      </c>
    </row>
    <row r="227" spans="2:21" x14ac:dyDescent="0.25">
      <c r="B227" s="1">
        <v>43098</v>
      </c>
      <c r="C227" s="8">
        <v>6680.3810000000003</v>
      </c>
      <c r="D227" s="10">
        <f t="shared" si="26"/>
        <v>4.5424058029619463</v>
      </c>
      <c r="E227" s="8">
        <f t="shared" si="24"/>
        <v>4.4524058029619464</v>
      </c>
      <c r="F227">
        <v>201712</v>
      </c>
      <c r="G227" s="8">
        <v>1.06</v>
      </c>
      <c r="H227" s="8">
        <v>-1.28</v>
      </c>
      <c r="I227" s="8">
        <v>0.14000000000000001</v>
      </c>
      <c r="J227" s="8">
        <v>0.09</v>
      </c>
      <c r="K227" s="6">
        <v>43084</v>
      </c>
      <c r="L227" s="8">
        <v>57.88</v>
      </c>
      <c r="M227" s="10">
        <f t="shared" si="27"/>
        <v>2.1892655367231617</v>
      </c>
      <c r="N227" s="8">
        <f t="shared" si="25"/>
        <v>2.0992655367231619</v>
      </c>
      <c r="O227" s="8"/>
      <c r="P227" s="15">
        <f t="shared" si="21"/>
        <v>4.4524058029619464</v>
      </c>
      <c r="Q227" s="15">
        <f t="shared" si="22"/>
        <v>1.06</v>
      </c>
      <c r="R227" s="15">
        <f t="shared" si="23"/>
        <v>2.0992655367231619</v>
      </c>
    </row>
    <row r="228" spans="2:21" x14ac:dyDescent="0.25">
      <c r="B228" s="1">
        <v>43131</v>
      </c>
      <c r="C228" s="8">
        <v>6614.3379999999997</v>
      </c>
      <c r="D228" s="10">
        <f t="shared" si="26"/>
        <v>-0.98861127830883744</v>
      </c>
      <c r="E228" s="8">
        <f t="shared" si="24"/>
        <v>-1.0986112783088375</v>
      </c>
      <c r="F228">
        <v>201801</v>
      </c>
      <c r="G228" s="8">
        <v>5.58</v>
      </c>
      <c r="H228" s="8">
        <v>-3.04</v>
      </c>
      <c r="I228" s="8">
        <v>-1.38</v>
      </c>
      <c r="J228" s="8">
        <v>0.11</v>
      </c>
      <c r="K228" s="6">
        <v>43115</v>
      </c>
      <c r="L228" s="8">
        <v>63.7</v>
      </c>
      <c r="M228" s="10">
        <f t="shared" si="27"/>
        <v>10.055286800276431</v>
      </c>
      <c r="N228" s="8">
        <f t="shared" si="25"/>
        <v>9.9452868002764312</v>
      </c>
      <c r="O228" s="8"/>
      <c r="P228" s="15">
        <f t="shared" si="21"/>
        <v>-1.0986112783088375</v>
      </c>
      <c r="Q228" s="15">
        <f t="shared" si="22"/>
        <v>5.58</v>
      </c>
      <c r="R228" s="15">
        <f t="shared" si="23"/>
        <v>9.9452868002764312</v>
      </c>
      <c r="T228" s="35">
        <f>+G227+G228</f>
        <v>6.6400000000000006</v>
      </c>
      <c r="U228">
        <v>1</v>
      </c>
    </row>
    <row r="229" spans="2:21" x14ac:dyDescent="0.25">
      <c r="B229" s="1">
        <v>43159</v>
      </c>
      <c r="C229" s="8">
        <v>5930.6220000000003</v>
      </c>
      <c r="D229" s="10">
        <f t="shared" si="26"/>
        <v>-10.336877250603148</v>
      </c>
      <c r="E229" s="8">
        <f t="shared" si="24"/>
        <v>-10.446877250603148</v>
      </c>
      <c r="F229">
        <v>201802</v>
      </c>
      <c r="G229" s="8">
        <v>-3.65</v>
      </c>
      <c r="H229" s="8">
        <v>0.25</v>
      </c>
      <c r="I229" s="8">
        <v>-1.19</v>
      </c>
      <c r="J229" s="8">
        <v>0.11</v>
      </c>
      <c r="K229" s="6">
        <v>43146</v>
      </c>
      <c r="L229" s="8">
        <v>62.23</v>
      </c>
      <c r="M229" s="10">
        <f t="shared" si="27"/>
        <v>-2.3076923076923217</v>
      </c>
      <c r="N229" s="8">
        <f t="shared" si="25"/>
        <v>-2.4176923076923216</v>
      </c>
      <c r="O229" s="8"/>
      <c r="P229" s="15">
        <f t="shared" si="21"/>
        <v>-10.446877250603148</v>
      </c>
      <c r="Q229" s="15">
        <f t="shared" si="22"/>
        <v>-3.65</v>
      </c>
      <c r="R229" s="15">
        <f t="shared" si="23"/>
        <v>-2.4176923076923216</v>
      </c>
    </row>
    <row r="230" spans="2:21" x14ac:dyDescent="0.25">
      <c r="B230" s="1">
        <v>43189</v>
      </c>
      <c r="C230" s="8">
        <v>6334.7420000000002</v>
      </c>
      <c r="D230" s="10">
        <f t="shared" si="26"/>
        <v>6.8141250614185189</v>
      </c>
      <c r="E230" s="8">
        <f t="shared" si="24"/>
        <v>6.6941250614185188</v>
      </c>
      <c r="F230">
        <v>201803</v>
      </c>
      <c r="G230" s="8">
        <v>-2.35</v>
      </c>
      <c r="H230" s="8">
        <v>3.95</v>
      </c>
      <c r="I230" s="8">
        <v>-0.12</v>
      </c>
      <c r="J230" s="8">
        <v>0.12</v>
      </c>
      <c r="K230" s="6">
        <v>43174</v>
      </c>
      <c r="L230" s="8">
        <v>62.73</v>
      </c>
      <c r="M230" s="10">
        <f t="shared" si="27"/>
        <v>0.80347099469708638</v>
      </c>
      <c r="N230" s="8">
        <f t="shared" si="25"/>
        <v>0.68347099469708639</v>
      </c>
      <c r="O230" s="8"/>
      <c r="P230" s="15">
        <f t="shared" si="21"/>
        <v>6.6941250614185188</v>
      </c>
      <c r="Q230" s="15">
        <f t="shared" si="22"/>
        <v>-2.35</v>
      </c>
      <c r="R230" s="15">
        <f t="shared" si="23"/>
        <v>0.68347099469708639</v>
      </c>
      <c r="T230" s="35">
        <f>+G229+G230</f>
        <v>-6</v>
      </c>
      <c r="U230">
        <v>1</v>
      </c>
    </row>
    <row r="231" spans="2:21" x14ac:dyDescent="0.25">
      <c r="B231" s="1">
        <v>43220</v>
      </c>
      <c r="C231" s="8">
        <v>7077.3680000000004</v>
      </c>
      <c r="D231" s="10">
        <f t="shared" si="26"/>
        <v>11.723066227480139</v>
      </c>
      <c r="E231" s="8">
        <f t="shared" si="24"/>
        <v>11.583066227480138</v>
      </c>
      <c r="F231">
        <v>201804</v>
      </c>
      <c r="G231" s="8">
        <v>0.28999999999999998</v>
      </c>
      <c r="H231" s="8">
        <v>1.1200000000000001</v>
      </c>
      <c r="I231" s="8">
        <v>0.54</v>
      </c>
      <c r="J231" s="8">
        <v>0.14000000000000001</v>
      </c>
      <c r="K231" s="6">
        <v>43205</v>
      </c>
      <c r="L231" s="8">
        <v>66.25</v>
      </c>
      <c r="M231" s="10">
        <f t="shared" si="27"/>
        <v>5.6113502311493813</v>
      </c>
      <c r="N231" s="8">
        <f t="shared" si="25"/>
        <v>5.4713502311493816</v>
      </c>
      <c r="O231" s="8"/>
      <c r="P231" s="15">
        <f t="shared" si="21"/>
        <v>11.583066227480138</v>
      </c>
      <c r="Q231" s="15">
        <f t="shared" si="22"/>
        <v>0.28999999999999998</v>
      </c>
      <c r="R231" s="15">
        <f t="shared" si="23"/>
        <v>5.4713502311493816</v>
      </c>
    </row>
    <row r="232" spans="2:21" x14ac:dyDescent="0.25">
      <c r="B232" s="1">
        <v>43251</v>
      </c>
      <c r="C232" s="8">
        <v>7593.7520000000004</v>
      </c>
      <c r="D232" s="10">
        <f t="shared" si="26"/>
        <v>7.296271721351788</v>
      </c>
      <c r="E232" s="8">
        <f t="shared" si="24"/>
        <v>7.1562717213517884</v>
      </c>
      <c r="F232">
        <v>201805</v>
      </c>
      <c r="G232" s="8">
        <v>2.65</v>
      </c>
      <c r="H232" s="8">
        <v>5.23</v>
      </c>
      <c r="I232" s="8">
        <v>-3.16</v>
      </c>
      <c r="J232" s="8">
        <v>0.14000000000000001</v>
      </c>
      <c r="K232" s="6">
        <v>43235</v>
      </c>
      <c r="L232" s="8">
        <v>69.98</v>
      </c>
      <c r="M232" s="10">
        <f t="shared" si="27"/>
        <v>5.630188679245296</v>
      </c>
      <c r="N232" s="8">
        <f t="shared" si="25"/>
        <v>5.4901886792452963</v>
      </c>
      <c r="O232" s="8"/>
      <c r="P232" s="15">
        <f t="shared" si="21"/>
        <v>7.1562717213517884</v>
      </c>
      <c r="Q232" s="15">
        <f t="shared" si="22"/>
        <v>2.65</v>
      </c>
      <c r="R232" s="15">
        <f t="shared" si="23"/>
        <v>5.4901886792452963</v>
      </c>
      <c r="T232" s="35">
        <f>+G231+G232</f>
        <v>2.94</v>
      </c>
      <c r="U232">
        <v>1</v>
      </c>
    </row>
    <row r="233" spans="2:21" x14ac:dyDescent="0.25">
      <c r="B233" s="1">
        <v>43280</v>
      </c>
      <c r="C233" s="8">
        <v>7756.4170000000004</v>
      </c>
      <c r="D233" s="10">
        <f t="shared" si="26"/>
        <v>2.1420899708075813</v>
      </c>
      <c r="E233" s="8">
        <f t="shared" si="24"/>
        <v>2.0020899708075812</v>
      </c>
      <c r="F233">
        <v>201806</v>
      </c>
      <c r="G233" s="8">
        <v>0.48</v>
      </c>
      <c r="H233" s="8">
        <v>1.18</v>
      </c>
      <c r="I233" s="8">
        <v>-2.38</v>
      </c>
      <c r="J233" s="8">
        <v>0.14000000000000001</v>
      </c>
      <c r="K233" s="6">
        <v>43266</v>
      </c>
      <c r="L233" s="8">
        <v>67.87</v>
      </c>
      <c r="M233" s="10">
        <f t="shared" si="27"/>
        <v>-3.015147184909972</v>
      </c>
      <c r="N233" s="8">
        <f t="shared" si="25"/>
        <v>-3.1551471849099721</v>
      </c>
      <c r="O233" s="8"/>
      <c r="P233" s="15">
        <f t="shared" si="21"/>
        <v>2.0020899708075812</v>
      </c>
      <c r="Q233" s="15">
        <f t="shared" si="22"/>
        <v>0.48</v>
      </c>
      <c r="R233" s="15">
        <f t="shared" si="23"/>
        <v>-3.1551471849099721</v>
      </c>
    </row>
    <row r="234" spans="2:21" x14ac:dyDescent="0.25">
      <c r="B234" s="1">
        <v>43312</v>
      </c>
      <c r="C234" s="8">
        <v>7748.8770000000004</v>
      </c>
      <c r="D234" s="10">
        <f t="shared" si="26"/>
        <v>-9.720983283905138E-2</v>
      </c>
      <c r="E234" s="8">
        <f t="shared" si="24"/>
        <v>-0.25720983283905141</v>
      </c>
      <c r="F234">
        <v>201807</v>
      </c>
      <c r="G234" s="8">
        <v>3.19</v>
      </c>
      <c r="H234" s="8">
        <v>-2.1800000000000002</v>
      </c>
      <c r="I234" s="8">
        <v>0.4</v>
      </c>
      <c r="J234" s="8">
        <v>0.16</v>
      </c>
      <c r="K234" s="6">
        <v>43296</v>
      </c>
      <c r="L234" s="8">
        <v>70.98</v>
      </c>
      <c r="M234" s="10">
        <f t="shared" si="27"/>
        <v>4.5822896714306838</v>
      </c>
      <c r="N234" s="8">
        <f t="shared" si="25"/>
        <v>4.4222896714306836</v>
      </c>
      <c r="O234" s="8"/>
      <c r="P234" s="15">
        <f t="shared" si="21"/>
        <v>-0.25720983283905141</v>
      </c>
      <c r="Q234" s="15">
        <f t="shared" si="22"/>
        <v>3.19</v>
      </c>
      <c r="R234" s="15">
        <f t="shared" si="23"/>
        <v>4.4222896714306836</v>
      </c>
      <c r="T234" s="35">
        <f>+G233+G234</f>
        <v>3.67</v>
      </c>
      <c r="U234">
        <v>1</v>
      </c>
    </row>
    <row r="235" spans="2:21" x14ac:dyDescent="0.25">
      <c r="B235" s="1">
        <v>43343</v>
      </c>
      <c r="C235" s="8">
        <v>7634.5280000000002</v>
      </c>
      <c r="D235" s="10">
        <f t="shared" si="26"/>
        <v>-1.4756847992296152</v>
      </c>
      <c r="E235" s="8">
        <f t="shared" si="24"/>
        <v>-1.6356847992296151</v>
      </c>
      <c r="F235">
        <v>201808</v>
      </c>
      <c r="G235" s="8">
        <v>3.44</v>
      </c>
      <c r="H235" s="8">
        <v>1.1499999999999999</v>
      </c>
      <c r="I235" s="8">
        <v>-4.08</v>
      </c>
      <c r="J235" s="8">
        <v>0.16</v>
      </c>
      <c r="K235" s="6">
        <v>43327</v>
      </c>
      <c r="L235" s="8">
        <v>68.06</v>
      </c>
      <c r="M235" s="10">
        <f t="shared" si="27"/>
        <v>-4.1138348830656586</v>
      </c>
      <c r="N235" s="8">
        <f t="shared" si="25"/>
        <v>-4.2738348830656587</v>
      </c>
      <c r="O235" s="8"/>
      <c r="P235" s="15">
        <f t="shared" si="21"/>
        <v>-1.6356847992296151</v>
      </c>
      <c r="Q235" s="15">
        <f t="shared" si="22"/>
        <v>3.44</v>
      </c>
      <c r="R235" s="15">
        <f t="shared" si="23"/>
        <v>-4.2738348830656587</v>
      </c>
    </row>
    <row r="236" spans="2:21" x14ac:dyDescent="0.25">
      <c r="B236" s="1">
        <v>43371</v>
      </c>
      <c r="C236" s="8">
        <v>7819.6779999999999</v>
      </c>
      <c r="D236" s="10">
        <f t="shared" si="26"/>
        <v>2.4251662971175092</v>
      </c>
      <c r="E236" s="8">
        <f t="shared" si="24"/>
        <v>2.2751662971175093</v>
      </c>
      <c r="F236">
        <v>201809</v>
      </c>
      <c r="G236" s="8">
        <v>0.06</v>
      </c>
      <c r="H236" s="8">
        <v>-2.37</v>
      </c>
      <c r="I236" s="8">
        <v>-1.3</v>
      </c>
      <c r="J236" s="8">
        <v>0.15</v>
      </c>
      <c r="K236" s="6">
        <v>43358</v>
      </c>
      <c r="L236" s="8">
        <v>70.23</v>
      </c>
      <c r="M236" s="10">
        <f t="shared" si="27"/>
        <v>3.1883632089332981</v>
      </c>
      <c r="N236" s="8">
        <f t="shared" si="25"/>
        <v>3.0383632089332981</v>
      </c>
      <c r="O236" s="8"/>
      <c r="P236" s="15">
        <f t="shared" si="21"/>
        <v>2.2751662971175093</v>
      </c>
      <c r="Q236" s="15">
        <f t="shared" si="22"/>
        <v>0.06</v>
      </c>
      <c r="R236" s="15">
        <f t="shared" si="23"/>
        <v>3.0383632089332981</v>
      </c>
      <c r="T236" s="35">
        <f>+G235+G236</f>
        <v>3.5</v>
      </c>
      <c r="U236">
        <v>1</v>
      </c>
    </row>
    <row r="237" spans="2:21" x14ac:dyDescent="0.25">
      <c r="B237" s="1">
        <v>43404</v>
      </c>
      <c r="C237" s="8">
        <v>6524.6379999999999</v>
      </c>
      <c r="D237" s="10">
        <f t="shared" si="26"/>
        <v>-16.561295746448891</v>
      </c>
      <c r="E237" s="8">
        <f t="shared" si="24"/>
        <v>-16.751295746448893</v>
      </c>
      <c r="F237">
        <v>201810</v>
      </c>
      <c r="G237" s="8">
        <v>-7.68</v>
      </c>
      <c r="H237" s="8">
        <v>-4.76</v>
      </c>
      <c r="I237" s="8">
        <v>3.44</v>
      </c>
      <c r="J237" s="8">
        <v>0.19</v>
      </c>
      <c r="K237" s="6">
        <v>43388</v>
      </c>
      <c r="L237" s="8">
        <v>70.75</v>
      </c>
      <c r="M237" s="10">
        <f t="shared" si="27"/>
        <v>0.74042432009111536</v>
      </c>
      <c r="N237" s="8">
        <f t="shared" si="25"/>
        <v>0.55042432009111542</v>
      </c>
      <c r="O237" s="8"/>
      <c r="P237" s="15">
        <f t="shared" si="21"/>
        <v>-16.751295746448893</v>
      </c>
      <c r="Q237" s="15">
        <f t="shared" si="22"/>
        <v>-7.68</v>
      </c>
      <c r="R237" s="15">
        <f t="shared" si="23"/>
        <v>0.55042432009111542</v>
      </c>
    </row>
    <row r="238" spans="2:21" x14ac:dyDescent="0.25">
      <c r="B238" s="1">
        <v>43434</v>
      </c>
      <c r="C238" s="8">
        <v>5921.1976999999997</v>
      </c>
      <c r="D238" s="10">
        <f t="shared" si="26"/>
        <v>-9.2486403077075003</v>
      </c>
      <c r="E238" s="8">
        <f t="shared" si="24"/>
        <v>-9.4286403077075001</v>
      </c>
      <c r="F238">
        <v>201811</v>
      </c>
      <c r="G238" s="8">
        <v>1.69</v>
      </c>
      <c r="H238" s="8">
        <v>-0.79</v>
      </c>
      <c r="I238" s="8">
        <v>0.25</v>
      </c>
      <c r="J238" s="8">
        <v>0.18</v>
      </c>
      <c r="K238" s="6">
        <v>43419</v>
      </c>
      <c r="L238" s="8">
        <v>56.96</v>
      </c>
      <c r="M238" s="10">
        <f t="shared" si="27"/>
        <v>-19.491166077738519</v>
      </c>
      <c r="N238" s="8">
        <f t="shared" si="25"/>
        <v>-19.671166077738519</v>
      </c>
      <c r="O238" s="8"/>
      <c r="P238" s="15">
        <f t="shared" si="21"/>
        <v>-9.4286403077075001</v>
      </c>
      <c r="Q238" s="15">
        <f t="shared" si="22"/>
        <v>1.69</v>
      </c>
      <c r="R238" s="15">
        <f t="shared" si="23"/>
        <v>-19.671166077738519</v>
      </c>
      <c r="T238" s="35">
        <f>+G237+G238</f>
        <v>-5.99</v>
      </c>
      <c r="U238">
        <v>1</v>
      </c>
    </row>
    <row r="239" spans="2:21" x14ac:dyDescent="0.25">
      <c r="B239" s="1">
        <v>43465</v>
      </c>
      <c r="C239" s="8">
        <v>4808.8029999999999</v>
      </c>
      <c r="D239" s="10">
        <f t="shared" si="26"/>
        <v>-18.786650207609178</v>
      </c>
      <c r="E239" s="8">
        <f t="shared" si="24"/>
        <v>-18.976650207609179</v>
      </c>
      <c r="F239">
        <v>201812</v>
      </c>
      <c r="G239" s="8">
        <v>-9.5500000000000007</v>
      </c>
      <c r="H239" s="8">
        <v>-2.63</v>
      </c>
      <c r="I239" s="8">
        <v>-1.47</v>
      </c>
      <c r="J239" s="8">
        <v>0.19</v>
      </c>
      <c r="K239" s="6">
        <v>43449</v>
      </c>
      <c r="L239" s="8">
        <v>49.52</v>
      </c>
      <c r="M239" s="10">
        <f t="shared" si="27"/>
        <v>-13.061797752808978</v>
      </c>
      <c r="N239" s="8">
        <f t="shared" si="25"/>
        <v>-13.251797752808978</v>
      </c>
      <c r="O239" s="8"/>
      <c r="P239" s="15">
        <f t="shared" si="21"/>
        <v>-18.976650207609179</v>
      </c>
      <c r="Q239" s="15">
        <f t="shared" si="22"/>
        <v>-9.5500000000000007</v>
      </c>
      <c r="R239" s="15">
        <f t="shared" si="23"/>
        <v>-13.251797752808978</v>
      </c>
    </row>
    <row r="240" spans="2:21" x14ac:dyDescent="0.25">
      <c r="B240" s="1">
        <v>43496</v>
      </c>
      <c r="C240" s="8">
        <v>5535.2280000000001</v>
      </c>
      <c r="D240" s="10">
        <f t="shared" si="26"/>
        <v>15.10615011677543</v>
      </c>
      <c r="E240" s="8">
        <f t="shared" si="24"/>
        <v>14.896150116775429</v>
      </c>
      <c r="F240">
        <v>201901</v>
      </c>
      <c r="G240">
        <v>8.41</v>
      </c>
      <c r="H240">
        <v>3.01</v>
      </c>
      <c r="I240">
        <v>-0.62</v>
      </c>
      <c r="J240">
        <v>0.21</v>
      </c>
      <c r="K240" s="6">
        <v>43480</v>
      </c>
      <c r="L240" s="8">
        <v>51.38</v>
      </c>
      <c r="M240" s="10">
        <f t="shared" si="27"/>
        <v>3.7560581583198749</v>
      </c>
      <c r="N240" s="8">
        <f t="shared" si="25"/>
        <v>3.5460581583198749</v>
      </c>
      <c r="O240" s="8"/>
      <c r="P240" s="15">
        <f t="shared" si="21"/>
        <v>14.896150116775429</v>
      </c>
      <c r="Q240" s="15">
        <f t="shared" si="22"/>
        <v>8.41</v>
      </c>
      <c r="R240" s="15">
        <f t="shared" si="23"/>
        <v>3.5460581583198749</v>
      </c>
      <c r="T240" s="35">
        <f>+G239+G240</f>
        <v>-1.1400000000000006</v>
      </c>
      <c r="U240">
        <v>1</v>
      </c>
    </row>
    <row r="241" spans="2:21" x14ac:dyDescent="0.25">
      <c r="B241" s="1">
        <v>43524</v>
      </c>
      <c r="C241" s="8">
        <v>5396.5990000000002</v>
      </c>
      <c r="D241" s="10">
        <f t="shared" si="26"/>
        <v>-2.5044858134118386</v>
      </c>
      <c r="E241" s="8">
        <f t="shared" si="24"/>
        <v>-2.6844858134118388</v>
      </c>
      <c r="F241">
        <v>201902</v>
      </c>
      <c r="G241">
        <v>3.4</v>
      </c>
      <c r="H241">
        <v>2.06</v>
      </c>
      <c r="I241">
        <v>-2.84</v>
      </c>
      <c r="J241">
        <v>0.18</v>
      </c>
      <c r="K241" s="6">
        <v>43511</v>
      </c>
      <c r="L241" s="8">
        <v>54.95</v>
      </c>
      <c r="M241" s="10">
        <f t="shared" si="27"/>
        <v>6.9482288828337957</v>
      </c>
      <c r="N241" s="8">
        <f t="shared" si="25"/>
        <v>6.768228882833796</v>
      </c>
      <c r="O241" s="8"/>
      <c r="P241" s="15">
        <f t="shared" si="21"/>
        <v>-2.6844858134118388</v>
      </c>
      <c r="Q241" s="15">
        <f t="shared" si="22"/>
        <v>3.4</v>
      </c>
      <c r="R241" s="15">
        <f t="shared" si="23"/>
        <v>6.768228882833796</v>
      </c>
    </row>
    <row r="242" spans="2:21" x14ac:dyDescent="0.25">
      <c r="B242" s="1">
        <v>43553</v>
      </c>
      <c r="C242" s="8">
        <v>5583.7839999999997</v>
      </c>
      <c r="D242" s="10">
        <f t="shared" si="26"/>
        <v>3.4685734478326014</v>
      </c>
      <c r="E242" s="8">
        <f t="shared" si="24"/>
        <v>3.2785734478326014</v>
      </c>
      <c r="F242">
        <v>201903</v>
      </c>
      <c r="G242">
        <v>1.1000000000000001</v>
      </c>
      <c r="H242">
        <v>-3.13</v>
      </c>
      <c r="I242">
        <v>-4.07</v>
      </c>
      <c r="J242">
        <v>0.19</v>
      </c>
      <c r="K242" s="6">
        <v>43539</v>
      </c>
      <c r="L242" s="8">
        <v>58.15</v>
      </c>
      <c r="M242" s="10">
        <f t="shared" si="27"/>
        <v>5.8234758871701375</v>
      </c>
      <c r="N242" s="8">
        <f t="shared" si="25"/>
        <v>5.6334758871701371</v>
      </c>
      <c r="O242" s="8"/>
      <c r="P242" s="15">
        <f t="shared" si="21"/>
        <v>3.2785734478326014</v>
      </c>
      <c r="Q242" s="15">
        <f t="shared" si="22"/>
        <v>1.1000000000000001</v>
      </c>
      <c r="R242" s="15">
        <f t="shared" si="23"/>
        <v>5.6334758871701371</v>
      </c>
      <c r="T242" s="35">
        <f>+G241+G242</f>
        <v>4.5</v>
      </c>
      <c r="U242">
        <v>1</v>
      </c>
    </row>
    <row r="243" spans="2:21" x14ac:dyDescent="0.25">
      <c r="B243" s="1">
        <v>43585</v>
      </c>
      <c r="C243" s="8">
        <v>5620.5249999999996</v>
      </c>
      <c r="D243" s="10">
        <f t="shared" si="26"/>
        <v>0.65799465022284842</v>
      </c>
      <c r="E243" s="8">
        <f t="shared" si="24"/>
        <v>0.44799465022284846</v>
      </c>
      <c r="F243">
        <v>201904</v>
      </c>
      <c r="G243">
        <v>3.96</v>
      </c>
      <c r="H243">
        <v>-1.68</v>
      </c>
      <c r="I243">
        <v>1.93</v>
      </c>
      <c r="J243">
        <v>0.21</v>
      </c>
      <c r="K243" s="6">
        <v>43570</v>
      </c>
      <c r="L243" s="8">
        <v>63.86</v>
      </c>
      <c r="M243" s="10">
        <f t="shared" si="27"/>
        <v>9.8194325021496063</v>
      </c>
      <c r="N243" s="8">
        <f t="shared" si="25"/>
        <v>9.6094325021496054</v>
      </c>
      <c r="O243" s="8"/>
      <c r="P243" s="15">
        <f t="shared" si="21"/>
        <v>0.44799465022284846</v>
      </c>
      <c r="Q243" s="15">
        <f t="shared" si="22"/>
        <v>3.96</v>
      </c>
      <c r="R243" s="15">
        <f t="shared" si="23"/>
        <v>9.6094325021496054</v>
      </c>
    </row>
    <row r="244" spans="2:21" x14ac:dyDescent="0.25">
      <c r="B244" s="1">
        <v>43616</v>
      </c>
      <c r="C244" s="8">
        <v>4656.63</v>
      </c>
      <c r="D244" s="10">
        <f t="shared" si="26"/>
        <v>-17.149554534496325</v>
      </c>
      <c r="E244" s="8">
        <f t="shared" si="24"/>
        <v>-17.359554534496326</v>
      </c>
      <c r="F244">
        <v>201905</v>
      </c>
      <c r="G244">
        <v>-6.94</v>
      </c>
      <c r="H244">
        <v>-1.2</v>
      </c>
      <c r="I244">
        <v>-2.39</v>
      </c>
      <c r="J244">
        <v>0.21</v>
      </c>
      <c r="K244" s="6">
        <v>43600</v>
      </c>
      <c r="L244" s="8">
        <v>60.83</v>
      </c>
      <c r="M244" s="10">
        <f t="shared" si="27"/>
        <v>-4.7447541497024792</v>
      </c>
      <c r="N244" s="8">
        <f t="shared" si="25"/>
        <v>-4.9547541497024792</v>
      </c>
      <c r="O244" s="8"/>
      <c r="P244" s="15">
        <f t="shared" si="21"/>
        <v>-17.359554534496326</v>
      </c>
      <c r="Q244" s="15">
        <f t="shared" si="22"/>
        <v>-6.94</v>
      </c>
      <c r="R244" s="15">
        <f t="shared" si="23"/>
        <v>-4.9547541497024792</v>
      </c>
      <c r="T244" s="35">
        <f>+G243+G244</f>
        <v>-2.9800000000000004</v>
      </c>
      <c r="U244">
        <v>1</v>
      </c>
    </row>
    <row r="245" spans="2:21" x14ac:dyDescent="0.25">
      <c r="B245" s="1">
        <v>43644</v>
      </c>
      <c r="C245" s="8">
        <v>4968.28</v>
      </c>
      <c r="D245" s="10">
        <f t="shared" si="26"/>
        <v>6.6926081737221921</v>
      </c>
      <c r="E245" s="8">
        <f t="shared" si="24"/>
        <v>6.5126081737221924</v>
      </c>
      <c r="F245">
        <v>201906</v>
      </c>
      <c r="G245">
        <v>6.93</v>
      </c>
      <c r="H245">
        <v>0.33</v>
      </c>
      <c r="I245">
        <v>-1.08</v>
      </c>
      <c r="J245">
        <v>0.18</v>
      </c>
      <c r="K245" s="6">
        <v>43631</v>
      </c>
      <c r="L245" s="8">
        <v>54.66</v>
      </c>
      <c r="M245" s="10">
        <f t="shared" si="27"/>
        <v>-10.1430215354266</v>
      </c>
      <c r="N245" s="8">
        <f t="shared" si="25"/>
        <v>-10.3230215354266</v>
      </c>
      <c r="O245" s="8"/>
      <c r="P245" s="15">
        <f t="shared" si="21"/>
        <v>6.5126081737221924</v>
      </c>
      <c r="Q245" s="15">
        <f t="shared" si="22"/>
        <v>6.93</v>
      </c>
      <c r="R245" s="15">
        <f t="shared" si="23"/>
        <v>-10.3230215354266</v>
      </c>
    </row>
    <row r="246" spans="2:21" x14ac:dyDescent="0.25">
      <c r="B246" s="1">
        <v>43677</v>
      </c>
      <c r="C246" s="8">
        <v>4572.3900000000003</v>
      </c>
      <c r="D246" s="10">
        <f t="shared" si="26"/>
        <v>-7.9683512201405566</v>
      </c>
      <c r="E246" s="8">
        <f t="shared" si="24"/>
        <v>-8.1583512201405561</v>
      </c>
      <c r="F246">
        <v>201907</v>
      </c>
      <c r="G246">
        <v>1.19</v>
      </c>
      <c r="H246">
        <v>-2.0699999999999998</v>
      </c>
      <c r="I246">
        <v>0.14000000000000001</v>
      </c>
      <c r="J246">
        <v>0.19</v>
      </c>
      <c r="K246" s="6">
        <v>43661</v>
      </c>
      <c r="L246" s="8">
        <v>57.35</v>
      </c>
      <c r="M246" s="10">
        <f t="shared" si="27"/>
        <v>4.9213318697402197</v>
      </c>
      <c r="N246" s="8">
        <f t="shared" si="25"/>
        <v>4.7313318697402194</v>
      </c>
      <c r="O246" s="8"/>
      <c r="P246" s="15">
        <f t="shared" si="21"/>
        <v>-8.1583512201405561</v>
      </c>
      <c r="Q246" s="15">
        <f t="shared" si="22"/>
        <v>1.19</v>
      </c>
      <c r="R246" s="15">
        <f t="shared" si="23"/>
        <v>4.7313318697402194</v>
      </c>
      <c r="T246" s="35">
        <f>+G245+G246</f>
        <v>8.1199999999999992</v>
      </c>
      <c r="U246">
        <v>1</v>
      </c>
    </row>
    <row r="247" spans="2:21" x14ac:dyDescent="0.25">
      <c r="B247" s="1">
        <v>43707</v>
      </c>
      <c r="C247" s="8">
        <v>3934.77</v>
      </c>
      <c r="D247" s="10">
        <f t="shared" si="26"/>
        <v>-13.945004691200891</v>
      </c>
      <c r="E247" s="8">
        <f t="shared" si="24"/>
        <v>-14.105004691200891</v>
      </c>
      <c r="F247">
        <v>201908</v>
      </c>
      <c r="G247">
        <v>-2.58</v>
      </c>
      <c r="H247">
        <v>-2.41</v>
      </c>
      <c r="I247">
        <v>-4.99</v>
      </c>
      <c r="J247">
        <v>0.16</v>
      </c>
      <c r="K247" s="6">
        <v>43692</v>
      </c>
      <c r="L247" s="8">
        <v>54.81</v>
      </c>
      <c r="M247" s="10">
        <f t="shared" si="27"/>
        <v>-4.4289450741063607</v>
      </c>
      <c r="N247" s="8">
        <f t="shared" si="25"/>
        <v>-4.5889450741063609</v>
      </c>
      <c r="O247" s="8"/>
      <c r="P247" s="15">
        <f t="shared" si="21"/>
        <v>-14.105004691200891</v>
      </c>
      <c r="Q247" s="15">
        <f t="shared" si="22"/>
        <v>-2.58</v>
      </c>
      <c r="R247" s="15">
        <f t="shared" si="23"/>
        <v>-4.5889450741063609</v>
      </c>
    </row>
    <row r="248" spans="2:21" x14ac:dyDescent="0.25">
      <c r="B248" s="1">
        <v>43738</v>
      </c>
      <c r="C248" s="8">
        <v>4089.45</v>
      </c>
      <c r="D248" s="10">
        <f t="shared" si="26"/>
        <v>3.9311065195678507</v>
      </c>
      <c r="E248" s="8">
        <f t="shared" si="24"/>
        <v>3.7511065195678506</v>
      </c>
      <c r="F248">
        <v>201909</v>
      </c>
      <c r="G248">
        <v>1.44</v>
      </c>
      <c r="H248">
        <v>-0.9</v>
      </c>
      <c r="I248">
        <v>6.71</v>
      </c>
      <c r="J248">
        <v>0.18</v>
      </c>
      <c r="K248" s="6">
        <v>43723</v>
      </c>
      <c r="L248" s="8">
        <v>56.95</v>
      </c>
      <c r="M248" s="10">
        <f t="shared" si="27"/>
        <v>3.9043970078452839</v>
      </c>
      <c r="N248" s="8">
        <f t="shared" si="25"/>
        <v>3.7243970078452837</v>
      </c>
      <c r="O248" s="8"/>
      <c r="P248" s="15">
        <f t="shared" si="21"/>
        <v>3.7511065195678506</v>
      </c>
      <c r="Q248" s="15">
        <f t="shared" si="22"/>
        <v>1.44</v>
      </c>
      <c r="R248" s="15">
        <f t="shared" si="23"/>
        <v>3.7243970078452837</v>
      </c>
      <c r="T248" s="35">
        <f>+G247+G248</f>
        <v>-1.1400000000000001</v>
      </c>
      <c r="U248">
        <v>1</v>
      </c>
    </row>
    <row r="249" spans="2:21" x14ac:dyDescent="0.25">
      <c r="B249" s="1">
        <v>43769</v>
      </c>
      <c r="C249" s="8">
        <v>3866.96</v>
      </c>
      <c r="D249" s="10">
        <f t="shared" si="26"/>
        <v>-5.4405849197324718</v>
      </c>
      <c r="E249" s="8">
        <f t="shared" si="24"/>
        <v>-5.5905849197324722</v>
      </c>
      <c r="F249">
        <v>201910</v>
      </c>
      <c r="G249">
        <v>2.06</v>
      </c>
      <c r="H249">
        <v>0.25</v>
      </c>
      <c r="I249">
        <v>-2.0699999999999998</v>
      </c>
      <c r="J249">
        <v>0.15</v>
      </c>
      <c r="K249" s="6">
        <v>43753</v>
      </c>
      <c r="L249" s="8">
        <v>53.96</v>
      </c>
      <c r="M249" s="10">
        <f t="shared" si="27"/>
        <v>-5.2502194907813937</v>
      </c>
      <c r="N249" s="8">
        <f t="shared" si="25"/>
        <v>-5.4002194907813941</v>
      </c>
      <c r="O249" s="8"/>
      <c r="P249" s="15">
        <f t="shared" si="21"/>
        <v>-5.5905849197324722</v>
      </c>
      <c r="Q249" s="15">
        <f t="shared" si="22"/>
        <v>2.06</v>
      </c>
      <c r="R249" s="15">
        <f t="shared" si="23"/>
        <v>-5.4002194907813941</v>
      </c>
    </row>
    <row r="250" spans="2:21" x14ac:dyDescent="0.25">
      <c r="B250" s="1">
        <v>43799</v>
      </c>
      <c r="C250" s="8">
        <v>3724.58</v>
      </c>
      <c r="D250" s="10">
        <f t="shared" ref="D250" si="28">((+C250/C249)-1)*100</f>
        <v>-3.6819620580507695</v>
      </c>
      <c r="E250" s="8">
        <f t="shared" si="24"/>
        <v>-3.8019620580507696</v>
      </c>
      <c r="F250">
        <v>201911</v>
      </c>
      <c r="G250">
        <v>3.87</v>
      </c>
      <c r="H250">
        <v>0.86</v>
      </c>
      <c r="I250">
        <v>-1.88</v>
      </c>
      <c r="J250">
        <v>0.12</v>
      </c>
      <c r="K250" s="6">
        <v>43784</v>
      </c>
      <c r="L250" s="8">
        <v>57.03</v>
      </c>
      <c r="M250" s="10">
        <f t="shared" ref="M250" si="29">((+L250/L249)-1)*100</f>
        <v>5.6893995552260934</v>
      </c>
      <c r="N250" s="8">
        <f t="shared" ref="N250" si="30">+M250-J250</f>
        <v>5.5693995552260933</v>
      </c>
      <c r="O250" s="8"/>
      <c r="P250" s="15">
        <f t="shared" si="21"/>
        <v>-3.8019620580507696</v>
      </c>
      <c r="Q250" s="15">
        <f t="shared" ref="Q250" si="31">+G250</f>
        <v>3.87</v>
      </c>
      <c r="R250" s="15">
        <f t="shared" ref="R250" si="32">+N250</f>
        <v>5.5693995552260933</v>
      </c>
      <c r="T250" s="35">
        <f>+G249+G250</f>
        <v>5.93</v>
      </c>
      <c r="U250">
        <v>1</v>
      </c>
    </row>
    <row r="251" spans="2:21" x14ac:dyDescent="0.25">
      <c r="C251" s="8"/>
      <c r="D251" s="8"/>
      <c r="E251" s="8"/>
      <c r="G251" s="8"/>
      <c r="H251" s="8"/>
      <c r="I251" s="8"/>
      <c r="J251" s="8"/>
      <c r="K251" s="6"/>
      <c r="L251" s="8"/>
      <c r="M251" s="8"/>
      <c r="N251" s="8"/>
      <c r="O251" s="8"/>
      <c r="P251" s="8"/>
      <c r="Q251" s="8"/>
      <c r="R251" s="8"/>
    </row>
    <row r="252" spans="2:21" x14ac:dyDescent="0.25">
      <c r="C252" s="8"/>
      <c r="D252" s="8"/>
      <c r="L252" s="8"/>
      <c r="M252" s="8"/>
      <c r="N252" s="8"/>
      <c r="O252" s="8"/>
      <c r="P252" s="8"/>
      <c r="Q252" s="8"/>
      <c r="R252" s="8"/>
      <c r="T252" s="35"/>
    </row>
    <row r="253" spans="2:21" x14ac:dyDescent="0.25">
      <c r="C253" s="8"/>
      <c r="D253" s="8"/>
      <c r="L253" s="8"/>
      <c r="M253" s="8"/>
      <c r="N253" s="8"/>
      <c r="O253" s="8"/>
      <c r="P253" s="8"/>
      <c r="Q253" s="8"/>
      <c r="R253" s="8"/>
    </row>
    <row r="254" spans="2:21" x14ac:dyDescent="0.25">
      <c r="C254" s="8"/>
      <c r="D254" s="8"/>
      <c r="L254" s="8"/>
      <c r="M254" s="8"/>
      <c r="N254" s="8"/>
      <c r="O254" s="8"/>
      <c r="P254" s="8"/>
      <c r="Q254" s="8"/>
      <c r="R254" s="8"/>
      <c r="T254" s="35"/>
    </row>
    <row r="255" spans="2:21" x14ac:dyDescent="0.25">
      <c r="C255" s="8"/>
      <c r="D255" s="8"/>
      <c r="E255" s="8"/>
      <c r="K255" s="6"/>
      <c r="M255" s="8"/>
      <c r="N255" s="8"/>
      <c r="O255" s="8"/>
      <c r="P255" s="8"/>
      <c r="Q255" s="8"/>
      <c r="R255" s="8"/>
    </row>
    <row r="256" spans="2:21" x14ac:dyDescent="0.25">
      <c r="C256" s="8"/>
      <c r="D256" s="8"/>
      <c r="E256" s="8"/>
      <c r="M256" s="8"/>
      <c r="N256" s="8"/>
      <c r="O256" s="8"/>
      <c r="P256" s="8"/>
      <c r="Q256" s="8"/>
      <c r="R256" s="8"/>
      <c r="T256" s="35"/>
    </row>
    <row r="257" spans="3:20" x14ac:dyDescent="0.25">
      <c r="C257" s="8"/>
      <c r="D257" s="8"/>
      <c r="E257" s="8"/>
      <c r="L257" s="8"/>
      <c r="M257" s="8"/>
      <c r="N257" s="8"/>
      <c r="O257" s="8"/>
      <c r="P257" s="8"/>
      <c r="Q257" s="8"/>
      <c r="R257" s="8"/>
    </row>
    <row r="258" spans="3:20" x14ac:dyDescent="0.25">
      <c r="C258" s="8"/>
      <c r="D258" s="8"/>
      <c r="E258" s="8"/>
      <c r="L258" s="8"/>
      <c r="M258" s="8"/>
      <c r="N258" s="8"/>
      <c r="O258" s="8"/>
      <c r="P258" s="8"/>
      <c r="Q258" s="8"/>
      <c r="R258" s="8"/>
      <c r="T258" s="35"/>
    </row>
    <row r="259" spans="3:20" x14ac:dyDescent="0.25">
      <c r="C259" s="8"/>
      <c r="D259" s="8"/>
      <c r="E259" s="8"/>
      <c r="L259" s="8"/>
      <c r="M259" s="8"/>
      <c r="N259" s="8"/>
      <c r="O259" s="8"/>
      <c r="P259" s="8"/>
      <c r="Q259" s="8"/>
      <c r="R259" s="8"/>
    </row>
    <row r="260" spans="3:20" x14ac:dyDescent="0.25">
      <c r="C260" s="8"/>
      <c r="D260" s="8"/>
      <c r="E260" s="8"/>
      <c r="L260" s="8"/>
      <c r="M260" s="8"/>
      <c r="N260" s="8"/>
      <c r="O260" s="8"/>
      <c r="P260" s="8"/>
      <c r="Q260" s="8"/>
      <c r="R260" s="8"/>
      <c r="T260" s="35"/>
    </row>
    <row r="261" spans="3:20" x14ac:dyDescent="0.25">
      <c r="C261" s="8"/>
      <c r="D261" s="8"/>
      <c r="E261" s="8"/>
      <c r="L261" s="8"/>
      <c r="M261" s="8"/>
      <c r="N261" s="8"/>
      <c r="O261" s="8"/>
      <c r="P261" s="8"/>
      <c r="Q261" s="8"/>
      <c r="R261" s="8"/>
    </row>
    <row r="262" spans="3:20" x14ac:dyDescent="0.25">
      <c r="C262" s="8"/>
      <c r="D262" s="8"/>
      <c r="E262" s="8"/>
      <c r="L262" s="8"/>
      <c r="M262" s="8"/>
      <c r="N262" s="8"/>
      <c r="O262" s="8"/>
      <c r="P262" s="8"/>
      <c r="Q262" s="8"/>
      <c r="R262" s="8"/>
      <c r="T262" s="35"/>
    </row>
    <row r="263" spans="3:20" x14ac:dyDescent="0.25">
      <c r="C263" s="8"/>
      <c r="D263" s="8"/>
      <c r="E263" s="8"/>
      <c r="L263" s="8"/>
      <c r="M263" s="8"/>
      <c r="N263" s="8"/>
      <c r="O263" s="8"/>
      <c r="P263" s="8"/>
      <c r="Q263" s="8"/>
      <c r="R263" s="8"/>
    </row>
    <row r="264" spans="3:20" x14ac:dyDescent="0.25">
      <c r="C264" s="8"/>
      <c r="D264" s="8"/>
      <c r="E264" s="8"/>
      <c r="L264" s="8"/>
      <c r="M264" s="8"/>
      <c r="N264" s="8"/>
      <c r="O264" s="8"/>
      <c r="P264" s="8"/>
      <c r="Q264" s="8"/>
      <c r="R264" s="8"/>
      <c r="T264" s="35"/>
    </row>
    <row r="265" spans="3:20" x14ac:dyDescent="0.25">
      <c r="C265" s="8"/>
      <c r="D265" s="8"/>
      <c r="E265" s="8"/>
      <c r="L265" s="8"/>
      <c r="M265" s="8"/>
      <c r="N265" s="8"/>
      <c r="O265" s="8"/>
      <c r="P265" s="8"/>
      <c r="Q265" s="8"/>
      <c r="R265" s="8"/>
    </row>
    <row r="266" spans="3:20" x14ac:dyDescent="0.25">
      <c r="C266" s="8"/>
      <c r="D266" s="8"/>
      <c r="E266" s="8"/>
      <c r="L266" s="8"/>
      <c r="M266" s="8"/>
      <c r="N266" s="8"/>
      <c r="O266" s="8"/>
      <c r="P266" s="8"/>
      <c r="Q266" s="8"/>
      <c r="R266" s="8"/>
      <c r="T266" s="35"/>
    </row>
    <row r="267" spans="3:20" x14ac:dyDescent="0.25">
      <c r="C267" s="8"/>
      <c r="D267" s="8"/>
      <c r="E267" s="8"/>
      <c r="L267" s="8"/>
      <c r="M267" s="8"/>
      <c r="N267" s="8"/>
      <c r="O267" s="8"/>
      <c r="P267" s="8"/>
      <c r="Q267" s="8"/>
      <c r="R267" s="8"/>
    </row>
    <row r="268" spans="3:20" x14ac:dyDescent="0.25">
      <c r="C268" s="8"/>
      <c r="D268" s="8"/>
      <c r="E268" s="8"/>
      <c r="L268" s="8"/>
      <c r="M268" s="8"/>
      <c r="N268" s="8"/>
      <c r="O268" s="8"/>
      <c r="P268" s="8"/>
      <c r="Q268" s="8"/>
      <c r="R268" s="8"/>
      <c r="T268" s="35"/>
    </row>
    <row r="269" spans="3:20" x14ac:dyDescent="0.25">
      <c r="C269" s="8"/>
      <c r="D269" s="8"/>
      <c r="E269" s="8"/>
      <c r="L269" s="8"/>
      <c r="M269" s="8"/>
      <c r="N269" s="8"/>
      <c r="O269" s="8"/>
      <c r="P269" s="8"/>
      <c r="Q269" s="8"/>
      <c r="R269" s="8"/>
    </row>
    <row r="270" spans="3:20" x14ac:dyDescent="0.25">
      <c r="C270" s="8"/>
      <c r="D270" s="8"/>
      <c r="E270" s="8"/>
      <c r="L270" s="8"/>
      <c r="M270" s="8"/>
      <c r="N270" s="8"/>
      <c r="O270" s="8"/>
      <c r="P270" s="8"/>
      <c r="Q270" s="8"/>
      <c r="R270" s="8"/>
      <c r="T270" s="35"/>
    </row>
    <row r="271" spans="3:20" x14ac:dyDescent="0.25">
      <c r="C271" s="8"/>
      <c r="D271" s="8"/>
      <c r="E271" s="8"/>
      <c r="L271" s="8"/>
      <c r="M271" s="8"/>
      <c r="N271" s="8"/>
      <c r="O271" s="8"/>
      <c r="P271" s="8"/>
      <c r="Q271" s="8"/>
      <c r="R271" s="8"/>
    </row>
    <row r="272" spans="3:20" x14ac:dyDescent="0.25">
      <c r="C272" s="8"/>
      <c r="D272" s="8"/>
      <c r="E272" s="8"/>
      <c r="L272" s="8"/>
      <c r="M272" s="8"/>
      <c r="N272" s="8"/>
      <c r="O272" s="8"/>
      <c r="P272" s="8"/>
      <c r="Q272" s="8"/>
      <c r="R272" s="8"/>
      <c r="T272" s="35"/>
    </row>
    <row r="273" spans="3:20" x14ac:dyDescent="0.25">
      <c r="C273" s="8"/>
      <c r="D273" s="8"/>
      <c r="E273" s="8"/>
      <c r="L273" s="8"/>
      <c r="M273" s="8"/>
      <c r="N273" s="8"/>
      <c r="O273" s="8"/>
      <c r="P273" s="8"/>
      <c r="Q273" s="8"/>
      <c r="R273" s="8"/>
    </row>
    <row r="274" spans="3:20" x14ac:dyDescent="0.25">
      <c r="C274" s="8"/>
      <c r="D274" s="8"/>
      <c r="E274" s="8"/>
      <c r="L274" s="8"/>
      <c r="M274" s="8"/>
      <c r="N274" s="8"/>
      <c r="O274" s="8"/>
      <c r="P274" s="8"/>
      <c r="Q274" s="8"/>
      <c r="R274" s="8"/>
      <c r="T274" s="35"/>
    </row>
    <row r="275" spans="3:20" x14ac:dyDescent="0.25">
      <c r="C275" s="8"/>
      <c r="D275" s="8"/>
      <c r="E275" s="8"/>
      <c r="L275" s="8"/>
      <c r="M275" s="8"/>
      <c r="N275" s="8"/>
      <c r="O275" s="8"/>
      <c r="P275" s="8"/>
      <c r="Q275" s="8"/>
      <c r="R275" s="8"/>
    </row>
    <row r="276" spans="3:20" x14ac:dyDescent="0.25">
      <c r="C276" s="8"/>
      <c r="D276" s="8"/>
      <c r="E276" s="8"/>
      <c r="L276" s="8"/>
      <c r="M276" s="8"/>
      <c r="N276" s="8"/>
      <c r="O276" s="8"/>
      <c r="P276" s="8"/>
      <c r="Q276" s="8"/>
      <c r="R276" s="8"/>
      <c r="T276" s="35"/>
    </row>
    <row r="277" spans="3:20" x14ac:dyDescent="0.25">
      <c r="C277" s="8"/>
      <c r="D277" s="8"/>
      <c r="E277" s="8"/>
      <c r="L277" s="8"/>
      <c r="M277" s="8"/>
      <c r="N277" s="8"/>
      <c r="O277" s="8"/>
      <c r="P277" s="8"/>
      <c r="Q277" s="8"/>
      <c r="R277" s="8"/>
    </row>
    <row r="278" spans="3:20" x14ac:dyDescent="0.25">
      <c r="C278" s="8"/>
      <c r="D278" s="8"/>
      <c r="E278" s="8"/>
      <c r="L278" s="8"/>
      <c r="M278" s="8"/>
      <c r="N278" s="8"/>
      <c r="O278" s="8"/>
      <c r="P278" s="8"/>
      <c r="Q278" s="8"/>
      <c r="R278" s="8"/>
      <c r="T278" s="35"/>
    </row>
    <row r="279" spans="3:20" x14ac:dyDescent="0.25">
      <c r="C279" s="8"/>
      <c r="D279" s="8"/>
      <c r="E279" s="8"/>
      <c r="L279" s="8"/>
      <c r="M279" s="8"/>
      <c r="N279" s="8"/>
      <c r="O279" s="8"/>
      <c r="P279" s="8"/>
      <c r="Q279" s="8"/>
      <c r="R279" s="8"/>
    </row>
    <row r="280" spans="3:20" x14ac:dyDescent="0.25">
      <c r="C280" s="8"/>
      <c r="D280" s="8"/>
      <c r="E280" s="8"/>
      <c r="L280" s="8"/>
      <c r="M280" s="8"/>
      <c r="N280" s="8"/>
      <c r="O280" s="8"/>
      <c r="P280" s="8"/>
      <c r="Q280" s="8"/>
      <c r="R280" s="8"/>
      <c r="T280" s="35"/>
    </row>
    <row r="281" spans="3:20" x14ac:dyDescent="0.25">
      <c r="C281" s="8"/>
      <c r="D281" s="8"/>
      <c r="E281" s="8"/>
      <c r="L281" s="8"/>
      <c r="M281" s="8"/>
      <c r="N281" s="8"/>
      <c r="O281" s="8"/>
      <c r="P281" s="8"/>
      <c r="Q281" s="8"/>
      <c r="R281" s="8"/>
    </row>
    <row r="282" spans="3:20" x14ac:dyDescent="0.25">
      <c r="T282" s="35"/>
    </row>
    <row r="284" spans="3:20" x14ac:dyDescent="0.25">
      <c r="T284" s="35"/>
    </row>
    <row r="286" spans="3:20" x14ac:dyDescent="0.25">
      <c r="T286" s="35"/>
    </row>
    <row r="288" spans="3:20" x14ac:dyDescent="0.25">
      <c r="T288" s="35"/>
    </row>
    <row r="290" spans="20:20" x14ac:dyDescent="0.25">
      <c r="T290" s="35"/>
    </row>
    <row r="292" spans="20:20" x14ac:dyDescent="0.25">
      <c r="T292" s="35"/>
    </row>
    <row r="294" spans="20:20" x14ac:dyDescent="0.25">
      <c r="T294" s="35"/>
    </row>
    <row r="296" spans="20:20" x14ac:dyDescent="0.25">
      <c r="T296" s="35"/>
    </row>
    <row r="298" spans="20:20" x14ac:dyDescent="0.25">
      <c r="T298" s="35"/>
    </row>
    <row r="300" spans="20:20" x14ac:dyDescent="0.25">
      <c r="T300" s="35"/>
    </row>
    <row r="302" spans="20:20" x14ac:dyDescent="0.25">
      <c r="T302" s="35"/>
    </row>
    <row r="304" spans="20:20" x14ac:dyDescent="0.25">
      <c r="T304" s="35"/>
    </row>
    <row r="306" spans="20:20" x14ac:dyDescent="0.25">
      <c r="T306" s="35"/>
    </row>
    <row r="308" spans="20:20" x14ac:dyDescent="0.25">
      <c r="T308" s="35"/>
    </row>
    <row r="310" spans="20:20" x14ac:dyDescent="0.25">
      <c r="T310" s="35"/>
    </row>
    <row r="312" spans="20:20" x14ac:dyDescent="0.25">
      <c r="T312" s="35"/>
    </row>
    <row r="314" spans="20:20" x14ac:dyDescent="0.25">
      <c r="T314" s="35"/>
    </row>
    <row r="316" spans="20:20" x14ac:dyDescent="0.25">
      <c r="T316" s="35"/>
    </row>
    <row r="318" spans="20:20" x14ac:dyDescent="0.25">
      <c r="T318" s="35"/>
    </row>
    <row r="320" spans="20:20" x14ac:dyDescent="0.25">
      <c r="T320" s="35"/>
    </row>
    <row r="322" spans="20:20" x14ac:dyDescent="0.25">
      <c r="T322" s="35"/>
    </row>
    <row r="324" spans="20:20" x14ac:dyDescent="0.25">
      <c r="T324" s="35"/>
    </row>
    <row r="326" spans="20:20" x14ac:dyDescent="0.25">
      <c r="T326" s="35"/>
    </row>
    <row r="328" spans="20:20" x14ac:dyDescent="0.25">
      <c r="T328" s="35"/>
    </row>
    <row r="330" spans="20:20" x14ac:dyDescent="0.25">
      <c r="T330" s="35"/>
    </row>
    <row r="332" spans="20:20" x14ac:dyDescent="0.25">
      <c r="T332" s="35"/>
    </row>
  </sheetData>
  <hyperlinks>
    <hyperlink ref="K4" location="Contents!A1" display="Back to Contents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14" sqref="A14"/>
    </sheetView>
  </sheetViews>
  <sheetFormatPr defaultRowHeight="12.75" x14ac:dyDescent="0.2"/>
  <cols>
    <col min="1" max="1" width="12.7109375" style="18" customWidth="1"/>
    <col min="2" max="2" width="5.7109375" style="18" customWidth="1"/>
    <col min="3" max="4" width="6.7109375" style="18" customWidth="1"/>
    <col min="5" max="5" width="18" style="18" customWidth="1"/>
    <col min="6" max="6" width="12.7109375" style="18" customWidth="1"/>
    <col min="7" max="8" width="9.140625" style="18"/>
    <col min="9" max="9" width="15.7109375" style="18" customWidth="1"/>
    <col min="10" max="10" width="9.7109375" style="18" bestFit="1" customWidth="1"/>
    <col min="11" max="16384" width="9.140625" style="18"/>
  </cols>
  <sheetData>
    <row r="1" spans="1:12" ht="63.75" x14ac:dyDescent="0.2">
      <c r="A1" s="16" t="s">
        <v>17</v>
      </c>
      <c r="B1" s="17"/>
      <c r="C1" s="17" t="s">
        <v>53</v>
      </c>
      <c r="D1" s="17" t="s">
        <v>54</v>
      </c>
      <c r="E1" s="18" t="s">
        <v>52</v>
      </c>
      <c r="G1" s="17" t="s">
        <v>49</v>
      </c>
      <c r="H1" s="22" t="s">
        <v>48</v>
      </c>
      <c r="J1" s="18" t="s">
        <v>50</v>
      </c>
      <c r="K1" s="18" t="s">
        <v>51</v>
      </c>
    </row>
    <row r="2" spans="1:12" ht="15" x14ac:dyDescent="0.25">
      <c r="A2" s="21">
        <v>36896</v>
      </c>
      <c r="B2" s="19">
        <v>2001</v>
      </c>
      <c r="C2" s="29">
        <f t="shared" ref="C2:C65" si="0">+F2</f>
        <v>5.9050000000000002</v>
      </c>
      <c r="D2">
        <v>27.8</v>
      </c>
      <c r="E2" s="25">
        <v>0.39480599999999999</v>
      </c>
      <c r="F2" s="20">
        <f t="shared" ref="F2:F25" si="1">+G2/1000</f>
        <v>5.9050000000000002</v>
      </c>
      <c r="G2" s="23">
        <v>5905</v>
      </c>
      <c r="H2" s="23">
        <v>5944</v>
      </c>
      <c r="I2" s="24">
        <f>+A2</f>
        <v>36896</v>
      </c>
      <c r="J2" s="27">
        <v>36892</v>
      </c>
      <c r="K2" s="25">
        <v>0.39480599999999999</v>
      </c>
      <c r="L2" s="46">
        <f>AVERAGE(K2:K52)</f>
        <v>0.38989600000000002</v>
      </c>
    </row>
    <row r="3" spans="1:12" ht="15" x14ac:dyDescent="0.25">
      <c r="A3" s="21">
        <v>36903</v>
      </c>
      <c r="B3" s="19"/>
      <c r="C3" s="29">
        <f t="shared" si="0"/>
        <v>5.9180000000000001</v>
      </c>
      <c r="D3">
        <v>28.81</v>
      </c>
      <c r="E3" s="23"/>
      <c r="F3" s="20">
        <f t="shared" si="1"/>
        <v>5.9180000000000001</v>
      </c>
      <c r="G3" s="23">
        <v>5918</v>
      </c>
      <c r="H3" s="23">
        <v>5949</v>
      </c>
      <c r="I3" s="24">
        <f t="shared" ref="I3:I66" si="2">+A3</f>
        <v>36903</v>
      </c>
    </row>
    <row r="4" spans="1:12" ht="15" x14ac:dyDescent="0.25">
      <c r="A4" s="21">
        <v>36910</v>
      </c>
      <c r="B4" s="19"/>
      <c r="C4" s="29">
        <f t="shared" si="0"/>
        <v>5.9269999999999996</v>
      </c>
      <c r="D4">
        <v>30.63</v>
      </c>
      <c r="E4" s="23"/>
      <c r="F4" s="20">
        <f t="shared" si="1"/>
        <v>5.9269999999999996</v>
      </c>
      <c r="G4" s="23">
        <v>5927</v>
      </c>
      <c r="H4" s="23">
        <v>5912</v>
      </c>
      <c r="I4" s="24">
        <f t="shared" si="2"/>
        <v>36910</v>
      </c>
    </row>
    <row r="5" spans="1:12" ht="15" x14ac:dyDescent="0.25">
      <c r="A5" s="21">
        <v>36917</v>
      </c>
      <c r="B5" s="19"/>
      <c r="C5" s="29">
        <f t="shared" si="0"/>
        <v>5.9349999999999996</v>
      </c>
      <c r="D5">
        <v>31.35</v>
      </c>
      <c r="E5" s="23"/>
      <c r="F5" s="20">
        <f t="shared" si="1"/>
        <v>5.9349999999999996</v>
      </c>
      <c r="G5" s="23">
        <v>5935</v>
      </c>
      <c r="H5" s="23">
        <v>5935</v>
      </c>
      <c r="I5" s="24">
        <f t="shared" si="2"/>
        <v>36917</v>
      </c>
    </row>
    <row r="6" spans="1:12" ht="15" x14ac:dyDescent="0.25">
      <c r="A6" s="21">
        <v>36924</v>
      </c>
      <c r="B6" s="19"/>
      <c r="C6" s="29">
        <f t="shared" si="0"/>
        <v>5.931</v>
      </c>
      <c r="D6">
        <v>29.59</v>
      </c>
      <c r="E6" s="25">
        <v>0.39529599999999998</v>
      </c>
      <c r="F6" s="20">
        <f t="shared" si="1"/>
        <v>5.931</v>
      </c>
      <c r="G6" s="23">
        <v>5931</v>
      </c>
      <c r="H6" s="23">
        <v>5929</v>
      </c>
      <c r="I6" s="24">
        <f t="shared" si="2"/>
        <v>36924</v>
      </c>
      <c r="J6" s="27">
        <v>36923</v>
      </c>
      <c r="K6" s="25">
        <v>0.39529599999999998</v>
      </c>
    </row>
    <row r="7" spans="1:12" ht="15" x14ac:dyDescent="0.25">
      <c r="A7" s="21">
        <v>36931</v>
      </c>
      <c r="B7" s="19"/>
      <c r="C7" s="29">
        <f t="shared" si="0"/>
        <v>5.9109999999999996</v>
      </c>
      <c r="D7">
        <v>30.92</v>
      </c>
      <c r="E7" s="23"/>
      <c r="F7" s="20">
        <f t="shared" si="1"/>
        <v>5.9109999999999996</v>
      </c>
      <c r="G7" s="23">
        <v>5911</v>
      </c>
      <c r="H7" s="23">
        <v>5866</v>
      </c>
      <c r="I7" s="24">
        <f t="shared" si="2"/>
        <v>36931</v>
      </c>
    </row>
    <row r="8" spans="1:12" ht="15" x14ac:dyDescent="0.25">
      <c r="A8" s="21">
        <v>36938</v>
      </c>
      <c r="B8" s="19"/>
      <c r="C8" s="29">
        <f t="shared" si="0"/>
        <v>5.8970000000000002</v>
      </c>
      <c r="D8">
        <v>29.67</v>
      </c>
      <c r="E8" s="23"/>
      <c r="F8" s="20">
        <f t="shared" si="1"/>
        <v>5.8970000000000002</v>
      </c>
      <c r="G8" s="23">
        <v>5897</v>
      </c>
      <c r="H8" s="23">
        <v>5857</v>
      </c>
      <c r="I8" s="24">
        <f t="shared" si="2"/>
        <v>36938</v>
      </c>
    </row>
    <row r="9" spans="1:12" ht="15" x14ac:dyDescent="0.25">
      <c r="A9" s="21">
        <v>36945</v>
      </c>
      <c r="B9" s="19"/>
      <c r="C9" s="29">
        <f t="shared" si="0"/>
        <v>5.8819999999999997</v>
      </c>
      <c r="D9">
        <v>28.65</v>
      </c>
      <c r="E9" s="23"/>
      <c r="F9" s="20">
        <f t="shared" si="1"/>
        <v>5.8819999999999997</v>
      </c>
      <c r="G9" s="23">
        <v>5882</v>
      </c>
      <c r="H9" s="23">
        <v>5875</v>
      </c>
      <c r="I9" s="24">
        <f t="shared" si="2"/>
        <v>36945</v>
      </c>
    </row>
    <row r="10" spans="1:12" ht="15" x14ac:dyDescent="0.25">
      <c r="A10" s="21">
        <v>36952</v>
      </c>
      <c r="B10" s="19"/>
      <c r="C10" s="29">
        <f t="shared" si="0"/>
        <v>5.8689999999999998</v>
      </c>
      <c r="D10">
        <v>27.91</v>
      </c>
      <c r="E10" s="25">
        <v>0.39590900000000001</v>
      </c>
      <c r="F10" s="20">
        <f t="shared" si="1"/>
        <v>5.8689999999999998</v>
      </c>
      <c r="G10" s="23">
        <v>5869</v>
      </c>
      <c r="H10" s="23">
        <v>5876</v>
      </c>
      <c r="I10" s="24">
        <f t="shared" si="2"/>
        <v>36952</v>
      </c>
      <c r="J10" s="27">
        <v>36951</v>
      </c>
      <c r="K10" s="25">
        <v>0.39590900000000001</v>
      </c>
    </row>
    <row r="11" spans="1:12" ht="15" x14ac:dyDescent="0.25">
      <c r="A11" s="21">
        <v>36959</v>
      </c>
      <c r="B11" s="19"/>
      <c r="C11" s="29">
        <f t="shared" si="0"/>
        <v>5.8689999999999998</v>
      </c>
      <c r="D11">
        <v>28.45</v>
      </c>
      <c r="E11" s="23"/>
      <c r="F11" s="20">
        <f t="shared" si="1"/>
        <v>5.8689999999999998</v>
      </c>
      <c r="G11" s="23">
        <v>5869</v>
      </c>
      <c r="H11" s="23">
        <v>5868</v>
      </c>
      <c r="I11" s="24">
        <f t="shared" si="2"/>
        <v>36959</v>
      </c>
    </row>
    <row r="12" spans="1:12" ht="15" x14ac:dyDescent="0.25">
      <c r="A12" s="21">
        <v>36966</v>
      </c>
      <c r="B12" s="19"/>
      <c r="C12" s="29">
        <f t="shared" si="0"/>
        <v>5.8760000000000003</v>
      </c>
      <c r="D12">
        <v>27.02</v>
      </c>
      <c r="E12" s="23"/>
      <c r="F12" s="20">
        <f t="shared" si="1"/>
        <v>5.8760000000000003</v>
      </c>
      <c r="G12" s="23">
        <v>5876</v>
      </c>
      <c r="H12" s="23">
        <v>5883</v>
      </c>
      <c r="I12" s="24">
        <f t="shared" si="2"/>
        <v>36966</v>
      </c>
    </row>
    <row r="13" spans="1:12" ht="15" x14ac:dyDescent="0.25">
      <c r="A13" s="21">
        <v>36973</v>
      </c>
      <c r="B13" s="19"/>
      <c r="C13" s="29">
        <f t="shared" si="0"/>
        <v>5.8739999999999997</v>
      </c>
      <c r="D13">
        <v>26.42</v>
      </c>
      <c r="E13" s="23"/>
      <c r="F13" s="20">
        <f t="shared" si="1"/>
        <v>5.8739999999999997</v>
      </c>
      <c r="G13" s="23">
        <v>5874</v>
      </c>
      <c r="H13" s="23">
        <v>5868</v>
      </c>
      <c r="I13" s="24">
        <f t="shared" si="2"/>
        <v>36973</v>
      </c>
    </row>
    <row r="14" spans="1:12" ht="15" x14ac:dyDescent="0.25">
      <c r="A14" s="21">
        <v>36980</v>
      </c>
      <c r="B14" s="19"/>
      <c r="C14" s="29">
        <f t="shared" si="0"/>
        <v>5.8760000000000003</v>
      </c>
      <c r="D14">
        <v>26.86</v>
      </c>
      <c r="E14" s="23"/>
      <c r="F14" s="20">
        <f t="shared" si="1"/>
        <v>5.8760000000000003</v>
      </c>
      <c r="G14" s="23">
        <v>5876</v>
      </c>
      <c r="H14" s="23">
        <v>5883</v>
      </c>
      <c r="I14" s="24">
        <f t="shared" si="2"/>
        <v>36980</v>
      </c>
    </row>
    <row r="15" spans="1:12" ht="15" x14ac:dyDescent="0.25">
      <c r="A15" s="21">
        <v>36987</v>
      </c>
      <c r="B15" s="19"/>
      <c r="C15" s="29">
        <f t="shared" si="0"/>
        <v>5.875</v>
      </c>
      <c r="D15">
        <v>26.76</v>
      </c>
      <c r="E15" s="25">
        <v>0.3936289999999999</v>
      </c>
      <c r="F15" s="20">
        <f t="shared" si="1"/>
        <v>5.875</v>
      </c>
      <c r="G15" s="23">
        <v>5875</v>
      </c>
      <c r="H15" s="23">
        <v>5867</v>
      </c>
      <c r="I15" s="24">
        <f t="shared" si="2"/>
        <v>36987</v>
      </c>
      <c r="J15" s="27">
        <v>36982</v>
      </c>
      <c r="K15" s="25">
        <v>0.3936289999999999</v>
      </c>
    </row>
    <row r="16" spans="1:12" ht="15" x14ac:dyDescent="0.25">
      <c r="A16" s="21">
        <v>36994</v>
      </c>
      <c r="B16" s="19"/>
      <c r="C16" s="29">
        <f t="shared" si="0"/>
        <v>5.8680000000000003</v>
      </c>
      <c r="D16">
        <v>28.27</v>
      </c>
      <c r="E16" s="23"/>
      <c r="F16" s="20">
        <f t="shared" si="1"/>
        <v>5.8680000000000003</v>
      </c>
      <c r="G16" s="23">
        <v>5868</v>
      </c>
      <c r="H16" s="23">
        <v>5855</v>
      </c>
      <c r="I16" s="24">
        <f t="shared" si="2"/>
        <v>36994</v>
      </c>
    </row>
    <row r="17" spans="1:11" ht="15" x14ac:dyDescent="0.25">
      <c r="A17" s="21">
        <v>37001</v>
      </c>
      <c r="B17" s="19"/>
      <c r="C17" s="29">
        <f t="shared" si="0"/>
        <v>5.867</v>
      </c>
      <c r="D17">
        <v>27.89</v>
      </c>
      <c r="E17" s="23"/>
      <c r="F17" s="20">
        <f t="shared" si="1"/>
        <v>5.867</v>
      </c>
      <c r="G17" s="23">
        <v>5867</v>
      </c>
      <c r="H17" s="23">
        <v>5861</v>
      </c>
      <c r="I17" s="24">
        <f t="shared" si="2"/>
        <v>37001</v>
      </c>
    </row>
    <row r="18" spans="1:11" ht="15" x14ac:dyDescent="0.25">
      <c r="A18" s="21">
        <v>37008</v>
      </c>
      <c r="B18" s="19"/>
      <c r="C18" s="29">
        <f t="shared" si="0"/>
        <v>5.867</v>
      </c>
      <c r="D18">
        <v>26.99</v>
      </c>
      <c r="E18" s="23"/>
      <c r="F18" s="20">
        <f t="shared" si="1"/>
        <v>5.867</v>
      </c>
      <c r="G18" s="23">
        <v>5867</v>
      </c>
      <c r="H18" s="23">
        <v>5884</v>
      </c>
      <c r="I18" s="24">
        <f t="shared" si="2"/>
        <v>37008</v>
      </c>
    </row>
    <row r="19" spans="1:11" ht="15" x14ac:dyDescent="0.25">
      <c r="A19" s="21">
        <v>37015</v>
      </c>
      <c r="B19" s="19"/>
      <c r="C19" s="29">
        <f t="shared" si="0"/>
        <v>5.8579999999999997</v>
      </c>
      <c r="D19">
        <v>28.36</v>
      </c>
      <c r="E19" s="25">
        <v>0.388741</v>
      </c>
      <c r="F19" s="20">
        <f t="shared" si="1"/>
        <v>5.8579999999999997</v>
      </c>
      <c r="G19" s="23">
        <v>5858</v>
      </c>
      <c r="H19" s="23">
        <v>5831</v>
      </c>
      <c r="I19" s="24">
        <f t="shared" si="2"/>
        <v>37015</v>
      </c>
      <c r="J19" s="27">
        <v>37012</v>
      </c>
      <c r="K19" s="25">
        <v>0.388741</v>
      </c>
    </row>
    <row r="20" spans="1:11" ht="15" x14ac:dyDescent="0.25">
      <c r="A20" s="21">
        <v>37022</v>
      </c>
      <c r="B20" s="19"/>
      <c r="C20" s="29">
        <f t="shared" si="0"/>
        <v>5.8390000000000004</v>
      </c>
      <c r="D20">
        <v>28.12</v>
      </c>
      <c r="E20" s="23"/>
      <c r="F20" s="20">
        <f t="shared" si="1"/>
        <v>5.8390000000000004</v>
      </c>
      <c r="G20" s="23">
        <v>5839</v>
      </c>
      <c r="H20" s="23">
        <v>5780</v>
      </c>
      <c r="I20" s="24">
        <f t="shared" si="2"/>
        <v>37022</v>
      </c>
    </row>
    <row r="21" spans="1:11" ht="15" x14ac:dyDescent="0.25">
      <c r="A21" s="21">
        <v>37029</v>
      </c>
      <c r="B21" s="19"/>
      <c r="C21" s="29">
        <f t="shared" si="0"/>
        <v>5.82</v>
      </c>
      <c r="D21">
        <v>29.08</v>
      </c>
      <c r="E21" s="23"/>
      <c r="F21" s="20">
        <f t="shared" si="1"/>
        <v>5.82</v>
      </c>
      <c r="G21" s="23">
        <v>5820</v>
      </c>
      <c r="H21" s="23">
        <v>5785</v>
      </c>
      <c r="I21" s="24">
        <f t="shared" si="2"/>
        <v>37029</v>
      </c>
    </row>
    <row r="22" spans="1:11" ht="15" x14ac:dyDescent="0.25">
      <c r="A22" s="21">
        <v>37036</v>
      </c>
      <c r="B22" s="19"/>
      <c r="C22" s="29">
        <f t="shared" si="0"/>
        <v>5.8040000000000003</v>
      </c>
      <c r="D22">
        <v>28.92</v>
      </c>
      <c r="E22" s="23"/>
      <c r="F22" s="20">
        <f t="shared" si="1"/>
        <v>5.8040000000000003</v>
      </c>
      <c r="G22" s="23">
        <v>5804</v>
      </c>
      <c r="H22" s="23">
        <v>5819</v>
      </c>
      <c r="I22" s="24">
        <f t="shared" si="2"/>
        <v>37036</v>
      </c>
    </row>
    <row r="23" spans="1:11" ht="15" x14ac:dyDescent="0.25">
      <c r="A23" s="21">
        <v>37043</v>
      </c>
      <c r="B23" s="19"/>
      <c r="C23" s="29">
        <f t="shared" si="0"/>
        <v>5.8019999999999996</v>
      </c>
      <c r="D23">
        <v>28.44</v>
      </c>
      <c r="E23" s="25">
        <v>0.38478800000000002</v>
      </c>
      <c r="F23" s="20">
        <f t="shared" si="1"/>
        <v>5.8019999999999996</v>
      </c>
      <c r="G23" s="23">
        <v>5802</v>
      </c>
      <c r="H23" s="23">
        <v>5823</v>
      </c>
      <c r="I23" s="24">
        <f t="shared" si="2"/>
        <v>37043</v>
      </c>
      <c r="J23" s="27">
        <v>37043</v>
      </c>
      <c r="K23" s="25">
        <v>0.38478800000000002</v>
      </c>
    </row>
    <row r="24" spans="1:11" ht="15" x14ac:dyDescent="0.25">
      <c r="A24" s="21">
        <v>37050</v>
      </c>
      <c r="B24" s="19"/>
      <c r="C24" s="29">
        <f t="shared" si="0"/>
        <v>5.7930000000000001</v>
      </c>
      <c r="D24">
        <v>27.98</v>
      </c>
      <c r="E24" s="23"/>
      <c r="F24" s="20">
        <f t="shared" si="1"/>
        <v>5.7930000000000001</v>
      </c>
      <c r="G24" s="23">
        <v>5793</v>
      </c>
      <c r="H24" s="23">
        <v>5746</v>
      </c>
      <c r="I24" s="24">
        <f t="shared" si="2"/>
        <v>37050</v>
      </c>
    </row>
    <row r="25" spans="1:11" ht="15" x14ac:dyDescent="0.25">
      <c r="A25" s="21">
        <v>37057</v>
      </c>
      <c r="B25" s="19"/>
      <c r="C25" s="29">
        <f t="shared" si="0"/>
        <v>5.7789999999999999</v>
      </c>
      <c r="D25">
        <v>28.9</v>
      </c>
      <c r="E25" s="23"/>
      <c r="F25" s="20">
        <f t="shared" si="1"/>
        <v>5.7789999999999999</v>
      </c>
      <c r="G25" s="23">
        <v>5779</v>
      </c>
      <c r="H25" s="23">
        <v>5726</v>
      </c>
      <c r="I25" s="24">
        <f t="shared" si="2"/>
        <v>37057</v>
      </c>
    </row>
    <row r="26" spans="1:11" ht="15" x14ac:dyDescent="0.25">
      <c r="A26" s="21">
        <v>37064</v>
      </c>
      <c r="B26" s="19"/>
      <c r="C26" s="29">
        <f t="shared" si="0"/>
        <v>5.7590000000000003</v>
      </c>
      <c r="D26">
        <v>27.09</v>
      </c>
      <c r="E26" s="23"/>
      <c r="F26" s="20">
        <f t="shared" ref="F26:F89" si="3">+G26/1000</f>
        <v>5.7590000000000003</v>
      </c>
      <c r="G26" s="23">
        <v>5759</v>
      </c>
      <c r="H26" s="23">
        <v>5740</v>
      </c>
      <c r="I26" s="24">
        <f t="shared" si="2"/>
        <v>37064</v>
      </c>
    </row>
    <row r="27" spans="1:11" ht="15" x14ac:dyDescent="0.25">
      <c r="A27" s="21">
        <v>37071</v>
      </c>
      <c r="B27" s="19"/>
      <c r="C27" s="29">
        <f t="shared" si="0"/>
        <v>5.742</v>
      </c>
      <c r="D27">
        <v>26.37</v>
      </c>
      <c r="E27" s="23"/>
      <c r="F27" s="20">
        <f t="shared" si="3"/>
        <v>5.742</v>
      </c>
      <c r="G27" s="23">
        <v>5742</v>
      </c>
      <c r="H27" s="23">
        <v>5756</v>
      </c>
      <c r="I27" s="24">
        <f t="shared" si="2"/>
        <v>37071</v>
      </c>
    </row>
    <row r="28" spans="1:11" ht="15" x14ac:dyDescent="0.25">
      <c r="A28" s="21">
        <v>37078</v>
      </c>
      <c r="B28" s="19"/>
      <c r="C28" s="29">
        <f t="shared" si="0"/>
        <v>5.7450000000000001</v>
      </c>
      <c r="D28">
        <v>26.87</v>
      </c>
      <c r="E28" s="25">
        <v>0.38543300000000003</v>
      </c>
      <c r="F28" s="20">
        <f t="shared" si="3"/>
        <v>5.7450000000000001</v>
      </c>
      <c r="G28" s="23">
        <v>5745</v>
      </c>
      <c r="H28" s="23">
        <v>5756</v>
      </c>
      <c r="I28" s="24">
        <f t="shared" si="2"/>
        <v>37078</v>
      </c>
      <c r="J28" s="27">
        <v>37073</v>
      </c>
      <c r="K28" s="25">
        <v>0.38543300000000003</v>
      </c>
    </row>
    <row r="29" spans="1:11" ht="15" x14ac:dyDescent="0.25">
      <c r="A29" s="21">
        <v>37085</v>
      </c>
      <c r="B29" s="19"/>
      <c r="C29" s="29">
        <f t="shared" si="0"/>
        <v>5.7560000000000002</v>
      </c>
      <c r="D29">
        <v>27.07</v>
      </c>
      <c r="E29" s="23"/>
      <c r="F29" s="20">
        <f t="shared" si="3"/>
        <v>5.7560000000000002</v>
      </c>
      <c r="G29" s="23">
        <v>5756</v>
      </c>
      <c r="H29" s="23">
        <v>5770</v>
      </c>
      <c r="I29" s="24">
        <f t="shared" si="2"/>
        <v>37085</v>
      </c>
    </row>
    <row r="30" spans="1:11" ht="15" x14ac:dyDescent="0.25">
      <c r="A30" s="21">
        <v>37092</v>
      </c>
      <c r="B30" s="19"/>
      <c r="C30" s="29">
        <f t="shared" si="0"/>
        <v>5.7530000000000001</v>
      </c>
      <c r="D30">
        <v>25.26</v>
      </c>
      <c r="E30" s="23"/>
      <c r="F30" s="20">
        <f t="shared" si="3"/>
        <v>5.7530000000000001</v>
      </c>
      <c r="G30" s="23">
        <v>5753</v>
      </c>
      <c r="H30" s="23">
        <v>5731</v>
      </c>
      <c r="I30" s="24">
        <f t="shared" si="2"/>
        <v>37092</v>
      </c>
    </row>
    <row r="31" spans="1:11" ht="15" x14ac:dyDescent="0.25">
      <c r="A31" s="21">
        <v>37099</v>
      </c>
      <c r="B31" s="19"/>
      <c r="C31" s="29">
        <f t="shared" si="0"/>
        <v>5.7409999999999997</v>
      </c>
      <c r="D31">
        <v>26.5</v>
      </c>
      <c r="E31" s="23"/>
      <c r="F31" s="20">
        <f t="shared" si="3"/>
        <v>5.7409999999999997</v>
      </c>
      <c r="G31" s="23">
        <v>5741</v>
      </c>
      <c r="H31" s="23">
        <v>5705</v>
      </c>
      <c r="I31" s="24">
        <f t="shared" si="2"/>
        <v>37099</v>
      </c>
    </row>
    <row r="32" spans="1:11" ht="15" x14ac:dyDescent="0.25">
      <c r="A32" s="21">
        <v>37106</v>
      </c>
      <c r="B32" s="19"/>
      <c r="C32" s="29">
        <f t="shared" si="0"/>
        <v>5.7380000000000004</v>
      </c>
      <c r="D32">
        <v>27.1</v>
      </c>
      <c r="E32" s="25">
        <v>0.38839300000000004</v>
      </c>
      <c r="F32" s="20">
        <f t="shared" si="3"/>
        <v>5.7380000000000004</v>
      </c>
      <c r="G32" s="23">
        <v>5738</v>
      </c>
      <c r="H32" s="23">
        <v>5745</v>
      </c>
      <c r="I32" s="24">
        <f t="shared" si="2"/>
        <v>37106</v>
      </c>
      <c r="J32" s="27">
        <v>37104</v>
      </c>
      <c r="K32" s="25">
        <v>0.38839300000000004</v>
      </c>
    </row>
    <row r="33" spans="1:11" ht="15" x14ac:dyDescent="0.25">
      <c r="A33" s="21">
        <v>37113</v>
      </c>
      <c r="B33" s="19"/>
      <c r="C33" s="29">
        <f t="shared" si="0"/>
        <v>5.7389999999999999</v>
      </c>
      <c r="D33">
        <v>27.87</v>
      </c>
      <c r="E33" s="23"/>
      <c r="F33" s="20">
        <f t="shared" si="3"/>
        <v>5.7389999999999999</v>
      </c>
      <c r="G33" s="23">
        <v>5739</v>
      </c>
      <c r="H33" s="23">
        <v>5773</v>
      </c>
      <c r="I33" s="24">
        <f t="shared" si="2"/>
        <v>37113</v>
      </c>
    </row>
    <row r="34" spans="1:11" ht="15" x14ac:dyDescent="0.25">
      <c r="A34" s="21">
        <v>37120</v>
      </c>
      <c r="B34" s="19"/>
      <c r="C34" s="29">
        <f t="shared" si="0"/>
        <v>5.7519999999999998</v>
      </c>
      <c r="D34">
        <v>27.52</v>
      </c>
      <c r="E34" s="23"/>
      <c r="F34" s="20">
        <f t="shared" si="3"/>
        <v>5.7519999999999998</v>
      </c>
      <c r="G34" s="23">
        <v>5752</v>
      </c>
      <c r="H34" s="23">
        <v>5785</v>
      </c>
      <c r="I34" s="24">
        <f t="shared" si="2"/>
        <v>37120</v>
      </c>
    </row>
    <row r="35" spans="1:11" ht="15" x14ac:dyDescent="0.25">
      <c r="A35" s="21">
        <v>37127</v>
      </c>
      <c r="B35" s="19"/>
      <c r="C35" s="29">
        <f t="shared" si="0"/>
        <v>5.7750000000000004</v>
      </c>
      <c r="D35">
        <v>27.25</v>
      </c>
      <c r="E35" s="23"/>
      <c r="F35" s="20">
        <f t="shared" si="3"/>
        <v>5.7750000000000004</v>
      </c>
      <c r="G35" s="23">
        <v>5775</v>
      </c>
      <c r="H35" s="23">
        <v>5796</v>
      </c>
      <c r="I35" s="24">
        <f t="shared" si="2"/>
        <v>37127</v>
      </c>
    </row>
    <row r="36" spans="1:11" ht="15" x14ac:dyDescent="0.25">
      <c r="A36" s="21">
        <v>37134</v>
      </c>
      <c r="B36" s="19"/>
      <c r="C36" s="29">
        <f t="shared" si="0"/>
        <v>5.7759999999999998</v>
      </c>
      <c r="D36">
        <v>26.84</v>
      </c>
      <c r="E36" s="23"/>
      <c r="F36" s="20">
        <f t="shared" si="3"/>
        <v>5.7759999999999998</v>
      </c>
      <c r="G36" s="23">
        <v>5776</v>
      </c>
      <c r="H36" s="23">
        <v>5751</v>
      </c>
      <c r="I36" s="24">
        <f t="shared" si="2"/>
        <v>37134</v>
      </c>
    </row>
    <row r="37" spans="1:11" ht="15" x14ac:dyDescent="0.25">
      <c r="A37" s="21">
        <v>37141</v>
      </c>
      <c r="B37" s="19"/>
      <c r="C37" s="29">
        <f t="shared" si="0"/>
        <v>5.79</v>
      </c>
      <c r="D37">
        <v>27.38</v>
      </c>
      <c r="E37" s="25">
        <v>0.388542</v>
      </c>
      <c r="F37" s="20">
        <f t="shared" si="3"/>
        <v>5.79</v>
      </c>
      <c r="G37" s="23">
        <v>5790</v>
      </c>
      <c r="H37" s="23">
        <v>5829</v>
      </c>
      <c r="I37" s="24">
        <f t="shared" si="2"/>
        <v>37141</v>
      </c>
      <c r="J37" s="27">
        <v>37135</v>
      </c>
      <c r="K37" s="25">
        <v>0.388542</v>
      </c>
    </row>
    <row r="38" spans="1:11" ht="15" x14ac:dyDescent="0.25">
      <c r="A38" s="21">
        <v>37148</v>
      </c>
      <c r="B38" s="19"/>
      <c r="C38" s="29">
        <f t="shared" si="0"/>
        <v>5.798</v>
      </c>
      <c r="D38">
        <v>28.22</v>
      </c>
      <c r="E38" s="23"/>
      <c r="F38" s="20">
        <f t="shared" si="3"/>
        <v>5.798</v>
      </c>
      <c r="G38" s="23">
        <v>5798</v>
      </c>
      <c r="H38" s="23">
        <v>5814</v>
      </c>
      <c r="I38" s="24">
        <f t="shared" si="2"/>
        <v>37148</v>
      </c>
    </row>
    <row r="39" spans="1:11" ht="15" x14ac:dyDescent="0.25">
      <c r="A39" s="21">
        <v>37155</v>
      </c>
      <c r="B39" s="19"/>
      <c r="C39" s="29">
        <f t="shared" si="0"/>
        <v>5.7960000000000003</v>
      </c>
      <c r="D39">
        <v>27.09</v>
      </c>
      <c r="E39" s="23"/>
      <c r="F39" s="20">
        <f t="shared" si="3"/>
        <v>5.7960000000000003</v>
      </c>
      <c r="G39" s="23">
        <v>5796</v>
      </c>
      <c r="H39" s="23">
        <v>5789</v>
      </c>
      <c r="I39" s="24">
        <f t="shared" si="2"/>
        <v>37155</v>
      </c>
    </row>
    <row r="40" spans="1:11" ht="15" x14ac:dyDescent="0.25">
      <c r="A40" s="21">
        <v>37162</v>
      </c>
      <c r="B40" s="19"/>
      <c r="C40" s="29">
        <f t="shared" si="0"/>
        <v>5.7919999999999998</v>
      </c>
      <c r="D40">
        <v>22.35</v>
      </c>
      <c r="E40" s="23"/>
      <c r="F40" s="20">
        <f t="shared" si="3"/>
        <v>5.7919999999999998</v>
      </c>
      <c r="G40" s="23">
        <v>5792</v>
      </c>
      <c r="H40" s="23">
        <v>5735</v>
      </c>
      <c r="I40" s="24">
        <f t="shared" si="2"/>
        <v>37162</v>
      </c>
    </row>
    <row r="41" spans="1:11" ht="15" x14ac:dyDescent="0.25">
      <c r="A41" s="21">
        <v>37169</v>
      </c>
      <c r="B41" s="19"/>
      <c r="C41" s="29">
        <f t="shared" si="0"/>
        <v>5.7690000000000001</v>
      </c>
      <c r="D41">
        <v>22.6</v>
      </c>
      <c r="E41" s="25">
        <v>0.39036000000000004</v>
      </c>
      <c r="F41" s="20">
        <f t="shared" si="3"/>
        <v>5.7690000000000001</v>
      </c>
      <c r="G41" s="23">
        <v>5769</v>
      </c>
      <c r="H41" s="23">
        <v>5736</v>
      </c>
      <c r="I41" s="24">
        <f t="shared" si="2"/>
        <v>37169</v>
      </c>
      <c r="J41" s="27">
        <v>37165</v>
      </c>
      <c r="K41" s="25">
        <v>0.39036000000000004</v>
      </c>
    </row>
    <row r="42" spans="1:11" ht="15" x14ac:dyDescent="0.25">
      <c r="A42" s="21">
        <v>37176</v>
      </c>
      <c r="B42" s="19"/>
      <c r="C42" s="29">
        <f t="shared" si="0"/>
        <v>5.694</v>
      </c>
      <c r="D42">
        <v>22.66</v>
      </c>
      <c r="E42" s="23"/>
      <c r="F42" s="20">
        <f t="shared" si="3"/>
        <v>5.694</v>
      </c>
      <c r="G42" s="23">
        <v>5694</v>
      </c>
      <c r="H42" s="23">
        <v>5515</v>
      </c>
      <c r="I42" s="24">
        <f t="shared" si="2"/>
        <v>37176</v>
      </c>
    </row>
    <row r="43" spans="1:11" ht="15" x14ac:dyDescent="0.25">
      <c r="A43" s="21">
        <v>37183</v>
      </c>
      <c r="B43" s="19"/>
      <c r="C43" s="29">
        <f t="shared" si="0"/>
        <v>5.7039999999999997</v>
      </c>
      <c r="D43">
        <v>21.92</v>
      </c>
      <c r="E43" s="23"/>
      <c r="F43" s="20">
        <f t="shared" si="3"/>
        <v>5.7039999999999997</v>
      </c>
      <c r="G43" s="23">
        <v>5704</v>
      </c>
      <c r="H43" s="23">
        <v>5828</v>
      </c>
      <c r="I43" s="24">
        <f t="shared" si="2"/>
        <v>37183</v>
      </c>
    </row>
    <row r="44" spans="1:11" ht="15" x14ac:dyDescent="0.25">
      <c r="A44" s="21">
        <v>37190</v>
      </c>
      <c r="B44" s="19"/>
      <c r="C44" s="29">
        <f t="shared" si="0"/>
        <v>5.74</v>
      </c>
      <c r="D44">
        <v>21.78</v>
      </c>
      <c r="E44" s="23"/>
      <c r="F44" s="20">
        <f t="shared" si="3"/>
        <v>5.74</v>
      </c>
      <c r="G44" s="23">
        <v>5740</v>
      </c>
      <c r="H44" s="23">
        <v>5879</v>
      </c>
      <c r="I44" s="24">
        <f t="shared" si="2"/>
        <v>37190</v>
      </c>
    </row>
    <row r="45" spans="1:11" ht="15" x14ac:dyDescent="0.25">
      <c r="A45" s="21">
        <v>37197</v>
      </c>
      <c r="B45" s="19"/>
      <c r="C45" s="29">
        <f t="shared" si="0"/>
        <v>5.77</v>
      </c>
      <c r="D45">
        <v>21.17</v>
      </c>
      <c r="E45" s="25">
        <v>0.38579399999999997</v>
      </c>
      <c r="F45" s="20">
        <f t="shared" si="3"/>
        <v>5.77</v>
      </c>
      <c r="G45" s="23">
        <v>5770</v>
      </c>
      <c r="H45" s="23">
        <v>5859</v>
      </c>
      <c r="I45" s="24">
        <f t="shared" si="2"/>
        <v>37197</v>
      </c>
      <c r="J45" s="27">
        <v>37196</v>
      </c>
      <c r="K45" s="25">
        <v>0.38579399999999997</v>
      </c>
    </row>
    <row r="46" spans="1:11" ht="15" x14ac:dyDescent="0.25">
      <c r="A46" s="21">
        <v>37204</v>
      </c>
      <c r="B46" s="19"/>
      <c r="C46" s="29">
        <f t="shared" si="0"/>
        <v>5.8570000000000002</v>
      </c>
      <c r="D46">
        <v>20.7</v>
      </c>
      <c r="E46" s="23"/>
      <c r="F46" s="20">
        <f t="shared" si="3"/>
        <v>5.8570000000000002</v>
      </c>
      <c r="G46" s="23">
        <v>5857</v>
      </c>
      <c r="H46" s="23">
        <v>5863</v>
      </c>
      <c r="I46" s="24">
        <f t="shared" si="2"/>
        <v>37204</v>
      </c>
    </row>
    <row r="47" spans="1:11" ht="15" x14ac:dyDescent="0.25">
      <c r="A47" s="21">
        <v>37211</v>
      </c>
      <c r="B47" s="19"/>
      <c r="C47" s="29">
        <f t="shared" si="0"/>
        <v>5.8680000000000003</v>
      </c>
      <c r="D47">
        <v>19.61</v>
      </c>
      <c r="E47" s="23"/>
      <c r="F47" s="20">
        <f t="shared" si="3"/>
        <v>5.8680000000000003</v>
      </c>
      <c r="G47" s="23">
        <v>5868</v>
      </c>
      <c r="H47" s="23">
        <v>5872</v>
      </c>
      <c r="I47" s="24">
        <f t="shared" si="2"/>
        <v>37211</v>
      </c>
    </row>
    <row r="48" spans="1:11" ht="15" x14ac:dyDescent="0.25">
      <c r="A48" s="21">
        <v>37218</v>
      </c>
      <c r="B48" s="19"/>
      <c r="C48" s="29">
        <f t="shared" si="0"/>
        <v>5.8689999999999998</v>
      </c>
      <c r="D48">
        <v>18.28</v>
      </c>
      <c r="E48" s="23"/>
      <c r="F48" s="20">
        <f t="shared" si="3"/>
        <v>5.8689999999999998</v>
      </c>
      <c r="G48" s="23">
        <v>5869</v>
      </c>
      <c r="H48" s="23">
        <v>5882</v>
      </c>
      <c r="I48" s="24">
        <f t="shared" si="2"/>
        <v>37218</v>
      </c>
    </row>
    <row r="49" spans="1:12" ht="15" x14ac:dyDescent="0.25">
      <c r="A49" s="21">
        <v>37225</v>
      </c>
      <c r="B49" s="19"/>
      <c r="C49" s="29">
        <f t="shared" si="0"/>
        <v>5.8730000000000002</v>
      </c>
      <c r="D49">
        <v>19.13</v>
      </c>
      <c r="E49" s="23"/>
      <c r="F49" s="20">
        <f t="shared" si="3"/>
        <v>5.8730000000000002</v>
      </c>
      <c r="G49" s="23">
        <v>5873</v>
      </c>
      <c r="H49" s="23">
        <v>5873</v>
      </c>
      <c r="I49" s="24">
        <f t="shared" si="2"/>
        <v>37225</v>
      </c>
    </row>
    <row r="50" spans="1:12" ht="15" x14ac:dyDescent="0.25">
      <c r="A50" s="21">
        <v>37232</v>
      </c>
      <c r="B50" s="19"/>
      <c r="C50" s="29">
        <f t="shared" si="0"/>
        <v>5.8710000000000004</v>
      </c>
      <c r="D50">
        <v>19.47</v>
      </c>
      <c r="E50" s="25">
        <v>0.38706100000000004</v>
      </c>
      <c r="F50" s="20">
        <f t="shared" si="3"/>
        <v>5.8710000000000004</v>
      </c>
      <c r="G50" s="23">
        <v>5871</v>
      </c>
      <c r="H50" s="23">
        <v>5856</v>
      </c>
      <c r="I50" s="24">
        <f t="shared" si="2"/>
        <v>37232</v>
      </c>
      <c r="J50" s="27">
        <v>37226</v>
      </c>
      <c r="K50" s="25">
        <v>0.38706100000000004</v>
      </c>
    </row>
    <row r="51" spans="1:12" ht="15" x14ac:dyDescent="0.25">
      <c r="A51" s="21">
        <v>37239</v>
      </c>
      <c r="B51" s="19"/>
      <c r="C51" s="29">
        <f t="shared" si="0"/>
        <v>5.8739999999999997</v>
      </c>
      <c r="D51">
        <v>18.45</v>
      </c>
      <c r="E51" s="23"/>
      <c r="F51" s="20">
        <f t="shared" si="3"/>
        <v>5.8739999999999997</v>
      </c>
      <c r="G51" s="23">
        <v>5874</v>
      </c>
      <c r="H51" s="23">
        <v>5884</v>
      </c>
      <c r="I51" s="24">
        <f t="shared" si="2"/>
        <v>37239</v>
      </c>
    </row>
    <row r="52" spans="1:12" ht="15" x14ac:dyDescent="0.25">
      <c r="A52" s="21">
        <v>37246</v>
      </c>
      <c r="B52" s="19"/>
      <c r="C52" s="29">
        <f t="shared" si="0"/>
        <v>5.8810000000000002</v>
      </c>
      <c r="D52">
        <v>19.2</v>
      </c>
      <c r="E52" s="23"/>
      <c r="F52" s="20">
        <f t="shared" si="3"/>
        <v>5.8810000000000002</v>
      </c>
      <c r="G52" s="23">
        <v>5881</v>
      </c>
      <c r="H52" s="23">
        <v>5911</v>
      </c>
      <c r="I52" s="24">
        <f t="shared" si="2"/>
        <v>37246</v>
      </c>
    </row>
    <row r="53" spans="1:12" ht="15" x14ac:dyDescent="0.25">
      <c r="A53" s="21">
        <v>37253</v>
      </c>
      <c r="B53" s="19"/>
      <c r="C53" s="29">
        <f t="shared" si="0"/>
        <v>5.8879999999999999</v>
      </c>
      <c r="D53">
        <v>20.94</v>
      </c>
      <c r="E53" s="23"/>
      <c r="F53" s="20">
        <f t="shared" si="3"/>
        <v>5.8879999999999999</v>
      </c>
      <c r="G53" s="23">
        <v>5888</v>
      </c>
      <c r="H53" s="23">
        <v>5902</v>
      </c>
      <c r="I53" s="24">
        <f t="shared" si="2"/>
        <v>37253</v>
      </c>
    </row>
    <row r="54" spans="1:12" ht="15" x14ac:dyDescent="0.25">
      <c r="A54" s="21">
        <v>37260</v>
      </c>
      <c r="B54" s="19"/>
      <c r="C54" s="29">
        <f t="shared" si="0"/>
        <v>5.9050000000000002</v>
      </c>
      <c r="D54">
        <v>20.8</v>
      </c>
      <c r="E54" s="25">
        <v>0.38774300000000006</v>
      </c>
      <c r="F54" s="20">
        <f t="shared" si="3"/>
        <v>5.9050000000000002</v>
      </c>
      <c r="G54" s="23">
        <v>5905</v>
      </c>
      <c r="H54" s="23">
        <v>5922</v>
      </c>
      <c r="I54" s="24">
        <f t="shared" si="2"/>
        <v>37260</v>
      </c>
      <c r="J54" s="27">
        <v>37257</v>
      </c>
      <c r="K54" s="25">
        <v>0.38774300000000006</v>
      </c>
      <c r="L54" s="46">
        <f>AVERAGE(K54:K104)</f>
        <v>0.37782783333333331</v>
      </c>
    </row>
    <row r="55" spans="1:12" ht="15" x14ac:dyDescent="0.25">
      <c r="A55" s="21">
        <v>37267</v>
      </c>
      <c r="B55" s="19"/>
      <c r="C55" s="29">
        <f t="shared" si="0"/>
        <v>5.9139999999999997</v>
      </c>
      <c r="D55">
        <v>20.54</v>
      </c>
      <c r="E55" s="23"/>
      <c r="F55" s="20">
        <f t="shared" si="3"/>
        <v>5.9139999999999997</v>
      </c>
      <c r="G55" s="23">
        <v>5914</v>
      </c>
      <c r="H55" s="23">
        <v>5922</v>
      </c>
      <c r="I55" s="24">
        <f t="shared" si="2"/>
        <v>37267</v>
      </c>
    </row>
    <row r="56" spans="1:12" ht="15" x14ac:dyDescent="0.25">
      <c r="A56" s="21">
        <v>37274</v>
      </c>
      <c r="B56" s="19"/>
      <c r="C56" s="29">
        <f t="shared" si="0"/>
        <v>5.9139999999999997</v>
      </c>
      <c r="D56">
        <v>18.61</v>
      </c>
      <c r="E56" s="23"/>
      <c r="F56" s="20">
        <f t="shared" si="3"/>
        <v>5.9139999999999997</v>
      </c>
      <c r="G56" s="23">
        <v>5914</v>
      </c>
      <c r="H56" s="23">
        <v>5911</v>
      </c>
      <c r="I56" s="24">
        <f t="shared" si="2"/>
        <v>37274</v>
      </c>
    </row>
    <row r="57" spans="1:12" ht="15" x14ac:dyDescent="0.25">
      <c r="A57" s="21">
        <v>37281</v>
      </c>
      <c r="B57" s="19"/>
      <c r="C57" s="29">
        <f t="shared" si="0"/>
        <v>5.9160000000000004</v>
      </c>
      <c r="D57">
        <v>19.21</v>
      </c>
      <c r="E57" s="23"/>
      <c r="F57" s="20">
        <f t="shared" si="3"/>
        <v>5.9160000000000004</v>
      </c>
      <c r="G57" s="23">
        <v>5916</v>
      </c>
      <c r="H57" s="23">
        <v>5909</v>
      </c>
      <c r="I57" s="24">
        <f t="shared" si="2"/>
        <v>37281</v>
      </c>
    </row>
    <row r="58" spans="1:12" ht="15" x14ac:dyDescent="0.25">
      <c r="A58" s="21">
        <v>37288</v>
      </c>
      <c r="B58" s="19"/>
      <c r="C58" s="29">
        <f t="shared" si="0"/>
        <v>5.915</v>
      </c>
      <c r="D58">
        <v>19.71</v>
      </c>
      <c r="E58" s="25">
        <v>0.38551899999999995</v>
      </c>
      <c r="F58" s="20">
        <f t="shared" si="3"/>
        <v>5.915</v>
      </c>
      <c r="G58" s="23">
        <v>5915</v>
      </c>
      <c r="H58" s="23">
        <v>5916</v>
      </c>
      <c r="I58" s="24">
        <f t="shared" si="2"/>
        <v>37288</v>
      </c>
      <c r="J58" s="27">
        <v>37288</v>
      </c>
      <c r="K58" s="25">
        <v>0.38551899999999995</v>
      </c>
    </row>
    <row r="59" spans="1:12" ht="15" x14ac:dyDescent="0.25">
      <c r="A59" s="21">
        <v>37295</v>
      </c>
      <c r="B59" s="19"/>
      <c r="C59" s="29">
        <f t="shared" si="0"/>
        <v>5.9219999999999997</v>
      </c>
      <c r="D59">
        <v>19.97</v>
      </c>
      <c r="E59" s="23"/>
      <c r="F59" s="20">
        <f t="shared" si="3"/>
        <v>5.9219999999999997</v>
      </c>
      <c r="G59" s="23">
        <v>5922</v>
      </c>
      <c r="H59" s="23">
        <v>5952</v>
      </c>
      <c r="I59" s="24">
        <f t="shared" si="2"/>
        <v>37295</v>
      </c>
    </row>
    <row r="60" spans="1:12" ht="15" x14ac:dyDescent="0.25">
      <c r="A60" s="21">
        <v>37302</v>
      </c>
      <c r="B60" s="19"/>
      <c r="C60" s="29">
        <f t="shared" si="0"/>
        <v>5.9260000000000002</v>
      </c>
      <c r="D60">
        <v>21.18</v>
      </c>
      <c r="E60" s="23"/>
      <c r="F60" s="20">
        <f t="shared" si="3"/>
        <v>5.9260000000000002</v>
      </c>
      <c r="G60" s="23">
        <v>5926</v>
      </c>
      <c r="H60" s="23">
        <v>5927</v>
      </c>
      <c r="I60" s="24">
        <f t="shared" si="2"/>
        <v>37302</v>
      </c>
    </row>
    <row r="61" spans="1:12" ht="15" x14ac:dyDescent="0.25">
      <c r="A61" s="21">
        <v>37309</v>
      </c>
      <c r="B61" s="19"/>
      <c r="C61" s="29">
        <f t="shared" si="0"/>
        <v>5.9379999999999997</v>
      </c>
      <c r="D61">
        <v>20.7</v>
      </c>
      <c r="E61" s="23"/>
      <c r="F61" s="20">
        <f t="shared" si="3"/>
        <v>5.9379999999999997</v>
      </c>
      <c r="G61" s="23">
        <v>5938</v>
      </c>
      <c r="H61" s="23">
        <v>5956</v>
      </c>
      <c r="I61" s="24">
        <f t="shared" si="2"/>
        <v>37309</v>
      </c>
    </row>
    <row r="62" spans="1:12" ht="15" x14ac:dyDescent="0.25">
      <c r="A62" s="21">
        <v>37316</v>
      </c>
      <c r="B62" s="19"/>
      <c r="C62" s="29">
        <f t="shared" si="0"/>
        <v>5.95</v>
      </c>
      <c r="D62">
        <v>21.43</v>
      </c>
      <c r="E62" s="23"/>
      <c r="F62" s="20">
        <f t="shared" si="3"/>
        <v>5.95</v>
      </c>
      <c r="G62" s="23">
        <v>5950</v>
      </c>
      <c r="H62" s="23">
        <v>5966</v>
      </c>
      <c r="I62" s="24">
        <f t="shared" si="2"/>
        <v>37316</v>
      </c>
    </row>
    <row r="63" spans="1:12" ht="15" x14ac:dyDescent="0.25">
      <c r="A63" s="21">
        <v>37323</v>
      </c>
      <c r="B63" s="19"/>
      <c r="C63" s="29">
        <f t="shared" si="0"/>
        <v>5.9489999999999998</v>
      </c>
      <c r="D63">
        <v>23.31</v>
      </c>
      <c r="E63" s="25">
        <v>0.38156400000000001</v>
      </c>
      <c r="F63" s="20">
        <f t="shared" si="3"/>
        <v>5.9489999999999998</v>
      </c>
      <c r="G63" s="23">
        <v>5949</v>
      </c>
      <c r="H63" s="23">
        <v>5947</v>
      </c>
      <c r="I63" s="24">
        <f t="shared" si="2"/>
        <v>37323</v>
      </c>
      <c r="J63" s="27">
        <v>37316</v>
      </c>
      <c r="K63" s="25">
        <v>0.38156400000000001</v>
      </c>
    </row>
    <row r="64" spans="1:12" ht="15" x14ac:dyDescent="0.25">
      <c r="A64" s="21">
        <v>37330</v>
      </c>
      <c r="B64" s="19"/>
      <c r="C64" s="29">
        <f t="shared" si="0"/>
        <v>5.9610000000000003</v>
      </c>
      <c r="D64">
        <v>24.4</v>
      </c>
      <c r="E64" s="23"/>
      <c r="F64" s="20">
        <f t="shared" si="3"/>
        <v>5.9610000000000003</v>
      </c>
      <c r="G64" s="23">
        <v>5961</v>
      </c>
      <c r="H64" s="23">
        <v>5975</v>
      </c>
      <c r="I64" s="24">
        <f t="shared" si="2"/>
        <v>37330</v>
      </c>
    </row>
    <row r="65" spans="1:11" ht="15" x14ac:dyDescent="0.25">
      <c r="A65" s="21">
        <v>37337</v>
      </c>
      <c r="B65" s="19"/>
      <c r="C65" s="29">
        <f t="shared" si="0"/>
        <v>5.9589999999999996</v>
      </c>
      <c r="D65">
        <v>25.25</v>
      </c>
      <c r="E65" s="23"/>
      <c r="F65" s="20">
        <f t="shared" si="3"/>
        <v>5.9589999999999996</v>
      </c>
      <c r="G65" s="23">
        <v>5959</v>
      </c>
      <c r="H65" s="23">
        <v>5948</v>
      </c>
      <c r="I65" s="24">
        <f t="shared" si="2"/>
        <v>37337</v>
      </c>
    </row>
    <row r="66" spans="1:11" ht="15" x14ac:dyDescent="0.25">
      <c r="A66" s="21">
        <v>37344</v>
      </c>
      <c r="B66" s="19"/>
      <c r="C66" s="29">
        <f t="shared" ref="C66:C129" si="4">+F66</f>
        <v>5.9569999999999999</v>
      </c>
      <c r="D66">
        <v>25.86</v>
      </c>
      <c r="E66" s="23"/>
      <c r="F66" s="20">
        <f t="shared" si="3"/>
        <v>5.9569999999999999</v>
      </c>
      <c r="G66" s="23">
        <v>5957</v>
      </c>
      <c r="H66" s="23">
        <v>5956</v>
      </c>
      <c r="I66" s="24">
        <f t="shared" si="2"/>
        <v>37344</v>
      </c>
    </row>
    <row r="67" spans="1:11" ht="15" x14ac:dyDescent="0.25">
      <c r="A67" s="21">
        <v>37351</v>
      </c>
      <c r="B67" s="19"/>
      <c r="C67" s="29">
        <f t="shared" si="4"/>
        <v>5.9489999999999998</v>
      </c>
      <c r="D67">
        <v>26.99</v>
      </c>
      <c r="E67" s="25">
        <v>0.38396800000000003</v>
      </c>
      <c r="F67" s="20">
        <f t="shared" si="3"/>
        <v>5.9489999999999998</v>
      </c>
      <c r="G67" s="23">
        <v>5949</v>
      </c>
      <c r="H67" s="23">
        <v>5916</v>
      </c>
      <c r="I67" s="24">
        <f t="shared" ref="I67:I130" si="5">+A67</f>
        <v>37351</v>
      </c>
      <c r="J67" s="27">
        <v>37347</v>
      </c>
      <c r="K67" s="25">
        <v>0.38396800000000003</v>
      </c>
    </row>
    <row r="68" spans="1:11" ht="15" x14ac:dyDescent="0.25">
      <c r="A68" s="21">
        <v>37358</v>
      </c>
      <c r="B68" s="19"/>
      <c r="C68" s="29">
        <f t="shared" si="4"/>
        <v>5.9359999999999999</v>
      </c>
      <c r="D68">
        <v>25.24</v>
      </c>
      <c r="E68" s="23"/>
      <c r="F68" s="20">
        <f t="shared" si="3"/>
        <v>5.9359999999999999</v>
      </c>
      <c r="G68" s="23">
        <v>5936</v>
      </c>
      <c r="H68" s="23">
        <v>5922</v>
      </c>
      <c r="I68" s="24">
        <f t="shared" si="5"/>
        <v>37358</v>
      </c>
    </row>
    <row r="69" spans="1:11" ht="15" x14ac:dyDescent="0.25">
      <c r="A69" s="21">
        <v>37365</v>
      </c>
      <c r="B69" s="19"/>
      <c r="C69" s="29">
        <f t="shared" si="4"/>
        <v>5.923</v>
      </c>
      <c r="D69">
        <v>25.54</v>
      </c>
      <c r="E69" s="23"/>
      <c r="F69" s="20">
        <f t="shared" si="3"/>
        <v>5.923</v>
      </c>
      <c r="G69" s="23">
        <v>5923</v>
      </c>
      <c r="H69" s="23">
        <v>5896</v>
      </c>
      <c r="I69" s="24">
        <f t="shared" si="5"/>
        <v>37365</v>
      </c>
    </row>
    <row r="70" spans="1:11" ht="15" x14ac:dyDescent="0.25">
      <c r="A70" s="21">
        <v>37372</v>
      </c>
      <c r="B70" s="19"/>
      <c r="C70" s="29">
        <f t="shared" si="4"/>
        <v>5.9</v>
      </c>
      <c r="D70">
        <v>26.46</v>
      </c>
      <c r="E70" s="23"/>
      <c r="F70" s="20">
        <f t="shared" si="3"/>
        <v>5.9</v>
      </c>
      <c r="G70" s="23">
        <v>5900</v>
      </c>
      <c r="H70" s="23">
        <v>5865</v>
      </c>
      <c r="I70" s="24">
        <f t="shared" si="5"/>
        <v>37372</v>
      </c>
    </row>
    <row r="71" spans="1:11" ht="15" x14ac:dyDescent="0.25">
      <c r="A71" s="21">
        <v>37379</v>
      </c>
      <c r="B71" s="19"/>
      <c r="C71" s="29">
        <f t="shared" si="4"/>
        <v>5.891</v>
      </c>
      <c r="D71">
        <v>26.88</v>
      </c>
      <c r="E71" s="25">
        <v>0.38151999999999997</v>
      </c>
      <c r="F71" s="20">
        <f t="shared" si="3"/>
        <v>5.891</v>
      </c>
      <c r="G71" s="23">
        <v>5891</v>
      </c>
      <c r="H71" s="23">
        <v>5879</v>
      </c>
      <c r="I71" s="24">
        <f t="shared" si="5"/>
        <v>37379</v>
      </c>
      <c r="J71" s="27">
        <v>37377</v>
      </c>
      <c r="K71" s="25">
        <v>0.38151999999999997</v>
      </c>
    </row>
    <row r="72" spans="1:11" ht="15" x14ac:dyDescent="0.25">
      <c r="A72" s="21">
        <v>37386</v>
      </c>
      <c r="B72" s="19"/>
      <c r="C72" s="29">
        <f t="shared" si="4"/>
        <v>5.8819999999999997</v>
      </c>
      <c r="D72">
        <v>27.27</v>
      </c>
      <c r="E72" s="23"/>
      <c r="F72" s="20">
        <f t="shared" si="3"/>
        <v>5.8819999999999997</v>
      </c>
      <c r="G72" s="23">
        <v>5882</v>
      </c>
      <c r="H72" s="23">
        <v>5889</v>
      </c>
      <c r="I72" s="24">
        <f t="shared" si="5"/>
        <v>37386</v>
      </c>
    </row>
    <row r="73" spans="1:11" ht="15" x14ac:dyDescent="0.25">
      <c r="A73" s="21">
        <v>37393</v>
      </c>
      <c r="B73" s="19"/>
      <c r="C73" s="29">
        <f t="shared" si="4"/>
        <v>5.8819999999999997</v>
      </c>
      <c r="D73">
        <v>28.43</v>
      </c>
      <c r="E73" s="23"/>
      <c r="F73" s="20">
        <f t="shared" si="3"/>
        <v>5.8819999999999997</v>
      </c>
      <c r="G73" s="23">
        <v>5882</v>
      </c>
      <c r="H73" s="23">
        <v>5894</v>
      </c>
      <c r="I73" s="24">
        <f t="shared" si="5"/>
        <v>37393</v>
      </c>
    </row>
    <row r="74" spans="1:11" ht="15" x14ac:dyDescent="0.25">
      <c r="A74" s="21">
        <v>37400</v>
      </c>
      <c r="B74" s="19"/>
      <c r="C74" s="29">
        <f t="shared" si="4"/>
        <v>5.8879999999999999</v>
      </c>
      <c r="D74">
        <v>27.18</v>
      </c>
      <c r="E74" s="23"/>
      <c r="F74" s="20">
        <f t="shared" si="3"/>
        <v>5.8879999999999999</v>
      </c>
      <c r="G74" s="23">
        <v>5888</v>
      </c>
      <c r="H74" s="23">
        <v>5890</v>
      </c>
      <c r="I74" s="24">
        <f t="shared" si="5"/>
        <v>37400</v>
      </c>
    </row>
    <row r="75" spans="1:11" ht="15" x14ac:dyDescent="0.25">
      <c r="A75" s="21">
        <v>37407</v>
      </c>
      <c r="B75" s="19"/>
      <c r="C75" s="29">
        <f t="shared" si="4"/>
        <v>5.8920000000000003</v>
      </c>
      <c r="D75">
        <v>25.22</v>
      </c>
      <c r="E75" s="23"/>
      <c r="F75" s="20">
        <f t="shared" si="3"/>
        <v>5.8920000000000003</v>
      </c>
      <c r="G75" s="23">
        <v>5892</v>
      </c>
      <c r="H75" s="23">
        <v>5896</v>
      </c>
      <c r="I75" s="24">
        <f t="shared" si="5"/>
        <v>37407</v>
      </c>
    </row>
    <row r="76" spans="1:11" ht="15" x14ac:dyDescent="0.25">
      <c r="A76" s="21">
        <v>37414</v>
      </c>
      <c r="B76" s="19"/>
      <c r="C76" s="29">
        <f t="shared" si="4"/>
        <v>5.8940000000000001</v>
      </c>
      <c r="D76">
        <v>25.01</v>
      </c>
      <c r="E76" s="25">
        <v>0.375749</v>
      </c>
      <c r="F76" s="20">
        <f t="shared" si="3"/>
        <v>5.8940000000000001</v>
      </c>
      <c r="G76" s="23">
        <v>5894</v>
      </c>
      <c r="H76" s="23">
        <v>5897</v>
      </c>
      <c r="I76" s="24">
        <f t="shared" si="5"/>
        <v>37414</v>
      </c>
      <c r="J76" s="27">
        <v>37408</v>
      </c>
      <c r="K76" s="25">
        <v>0.375749</v>
      </c>
    </row>
    <row r="77" spans="1:11" ht="15" x14ac:dyDescent="0.25">
      <c r="A77" s="21">
        <v>37421</v>
      </c>
      <c r="B77" s="19"/>
      <c r="C77" s="29">
        <f t="shared" si="4"/>
        <v>5.8979999999999997</v>
      </c>
      <c r="D77">
        <v>24.94</v>
      </c>
      <c r="E77" s="23"/>
      <c r="F77" s="20">
        <f t="shared" si="3"/>
        <v>5.8979999999999997</v>
      </c>
      <c r="G77" s="23">
        <v>5898</v>
      </c>
      <c r="H77" s="23">
        <v>5910</v>
      </c>
      <c r="I77" s="24">
        <f t="shared" si="5"/>
        <v>37421</v>
      </c>
    </row>
    <row r="78" spans="1:11" ht="15" x14ac:dyDescent="0.25">
      <c r="A78" s="21">
        <v>37428</v>
      </c>
      <c r="B78" s="19"/>
      <c r="C78" s="29">
        <f t="shared" si="4"/>
        <v>5.9109999999999996</v>
      </c>
      <c r="D78">
        <v>25.61</v>
      </c>
      <c r="E78" s="23"/>
      <c r="F78" s="20">
        <f t="shared" si="3"/>
        <v>5.9109999999999996</v>
      </c>
      <c r="G78" s="23">
        <v>5911</v>
      </c>
      <c r="H78" s="23">
        <v>5939</v>
      </c>
      <c r="I78" s="24">
        <f t="shared" si="5"/>
        <v>37428</v>
      </c>
    </row>
    <row r="79" spans="1:11" ht="15" x14ac:dyDescent="0.25">
      <c r="A79" s="21">
        <v>37435</v>
      </c>
      <c r="B79" s="19"/>
      <c r="C79" s="29">
        <f t="shared" si="4"/>
        <v>5.9160000000000004</v>
      </c>
      <c r="D79">
        <v>26.52</v>
      </c>
      <c r="E79" s="23"/>
      <c r="F79" s="20">
        <f t="shared" si="3"/>
        <v>5.9160000000000004</v>
      </c>
      <c r="G79" s="23">
        <v>5916</v>
      </c>
      <c r="H79" s="23">
        <v>5917</v>
      </c>
      <c r="I79" s="24">
        <f t="shared" si="5"/>
        <v>37435</v>
      </c>
    </row>
    <row r="80" spans="1:11" ht="15" x14ac:dyDescent="0.25">
      <c r="A80" s="21">
        <v>37442</v>
      </c>
      <c r="B80" s="19"/>
      <c r="C80" s="29">
        <f t="shared" si="4"/>
        <v>5.9160000000000004</v>
      </c>
      <c r="D80">
        <v>26.81</v>
      </c>
      <c r="E80" s="25">
        <v>0.36963299999999999</v>
      </c>
      <c r="F80" s="20">
        <f t="shared" si="3"/>
        <v>5.9160000000000004</v>
      </c>
      <c r="G80" s="23">
        <v>5916</v>
      </c>
      <c r="H80" s="23">
        <v>5898</v>
      </c>
      <c r="I80" s="24">
        <f t="shared" si="5"/>
        <v>37442</v>
      </c>
      <c r="J80" s="27">
        <v>37438</v>
      </c>
      <c r="K80" s="25">
        <v>0.36963299999999999</v>
      </c>
    </row>
    <row r="81" spans="1:11" ht="15" x14ac:dyDescent="0.25">
      <c r="A81" s="21">
        <v>37449</v>
      </c>
      <c r="B81" s="19"/>
      <c r="C81" s="29">
        <f t="shared" si="4"/>
        <v>5.91</v>
      </c>
      <c r="D81">
        <v>26.7</v>
      </c>
      <c r="E81" s="23"/>
      <c r="F81" s="20">
        <f t="shared" si="3"/>
        <v>5.91</v>
      </c>
      <c r="G81" s="23">
        <v>5910</v>
      </c>
      <c r="H81" s="23">
        <v>5885</v>
      </c>
      <c r="I81" s="24">
        <f t="shared" si="5"/>
        <v>37449</v>
      </c>
    </row>
    <row r="82" spans="1:11" ht="15" x14ac:dyDescent="0.25">
      <c r="A82" s="21">
        <v>37456</v>
      </c>
      <c r="B82" s="19"/>
      <c r="C82" s="29">
        <f t="shared" si="4"/>
        <v>5.8849999999999998</v>
      </c>
      <c r="D82">
        <v>27.62</v>
      </c>
      <c r="E82" s="23"/>
      <c r="F82" s="20">
        <f t="shared" si="3"/>
        <v>5.8849999999999998</v>
      </c>
      <c r="G82" s="23">
        <v>5885</v>
      </c>
      <c r="H82" s="23">
        <v>5839</v>
      </c>
      <c r="I82" s="24">
        <f t="shared" si="5"/>
        <v>37456</v>
      </c>
    </row>
    <row r="83" spans="1:11" ht="15" x14ac:dyDescent="0.25">
      <c r="A83" s="21">
        <v>37463</v>
      </c>
      <c r="B83" s="19"/>
      <c r="C83" s="29">
        <f t="shared" si="4"/>
        <v>5.867</v>
      </c>
      <c r="D83">
        <v>26.64</v>
      </c>
      <c r="E83" s="23"/>
      <c r="F83" s="20">
        <f t="shared" si="3"/>
        <v>5.867</v>
      </c>
      <c r="G83" s="23">
        <v>5867</v>
      </c>
      <c r="H83" s="23">
        <v>5844</v>
      </c>
      <c r="I83" s="24">
        <f t="shared" si="5"/>
        <v>37463</v>
      </c>
    </row>
    <row r="84" spans="1:11" ht="15" x14ac:dyDescent="0.25">
      <c r="A84" s="21">
        <v>37470</v>
      </c>
      <c r="B84" s="19"/>
      <c r="C84" s="29">
        <f t="shared" si="4"/>
        <v>5.7930000000000001</v>
      </c>
      <c r="D84">
        <v>26.87</v>
      </c>
      <c r="E84" s="25">
        <v>0.37196500000000005</v>
      </c>
      <c r="F84" s="20">
        <f t="shared" si="3"/>
        <v>5.7930000000000001</v>
      </c>
      <c r="G84" s="23">
        <v>5793</v>
      </c>
      <c r="H84" s="23">
        <v>5604</v>
      </c>
      <c r="I84" s="24">
        <f t="shared" si="5"/>
        <v>37470</v>
      </c>
      <c r="J84" s="27">
        <v>37469</v>
      </c>
      <c r="K84" s="25">
        <v>0.37196500000000005</v>
      </c>
    </row>
    <row r="85" spans="1:11" ht="15" x14ac:dyDescent="0.25">
      <c r="A85" s="21">
        <v>37477</v>
      </c>
      <c r="B85" s="19"/>
      <c r="C85" s="29">
        <f t="shared" si="4"/>
        <v>5.7859999999999996</v>
      </c>
      <c r="D85">
        <v>26.77</v>
      </c>
      <c r="E85" s="23"/>
      <c r="F85" s="20">
        <f t="shared" si="3"/>
        <v>5.7859999999999996</v>
      </c>
      <c r="G85" s="23">
        <v>5786</v>
      </c>
      <c r="H85" s="23">
        <v>5858</v>
      </c>
      <c r="I85" s="24">
        <f t="shared" si="5"/>
        <v>37477</v>
      </c>
    </row>
    <row r="86" spans="1:11" ht="15" x14ac:dyDescent="0.25">
      <c r="A86" s="21">
        <v>37484</v>
      </c>
      <c r="B86" s="19"/>
      <c r="C86" s="29">
        <f t="shared" si="4"/>
        <v>5.8029999999999999</v>
      </c>
      <c r="D86">
        <v>28.52</v>
      </c>
      <c r="E86" s="23"/>
      <c r="F86" s="20">
        <f t="shared" si="3"/>
        <v>5.8029999999999999</v>
      </c>
      <c r="G86" s="23">
        <v>5803</v>
      </c>
      <c r="H86" s="23">
        <v>5907</v>
      </c>
      <c r="I86" s="24">
        <f t="shared" si="5"/>
        <v>37484</v>
      </c>
    </row>
    <row r="87" spans="1:11" ht="15" x14ac:dyDescent="0.25">
      <c r="A87" s="21">
        <v>37491</v>
      </c>
      <c r="B87" s="19"/>
      <c r="C87" s="29">
        <f t="shared" si="4"/>
        <v>5.8220000000000001</v>
      </c>
      <c r="D87">
        <v>30.09</v>
      </c>
      <c r="E87" s="23"/>
      <c r="F87" s="20">
        <f t="shared" si="3"/>
        <v>5.8220000000000001</v>
      </c>
      <c r="G87" s="23">
        <v>5822</v>
      </c>
      <c r="H87" s="23">
        <v>5918</v>
      </c>
      <c r="I87" s="24">
        <f t="shared" si="5"/>
        <v>37491</v>
      </c>
    </row>
    <row r="88" spans="1:11" ht="15" x14ac:dyDescent="0.25">
      <c r="A88" s="21">
        <v>37498</v>
      </c>
      <c r="B88" s="19"/>
      <c r="C88" s="29">
        <f t="shared" si="4"/>
        <v>5.8920000000000003</v>
      </c>
      <c r="D88">
        <v>28.84</v>
      </c>
      <c r="E88" s="23"/>
      <c r="F88" s="20">
        <f t="shared" si="3"/>
        <v>5.8920000000000003</v>
      </c>
      <c r="G88" s="23">
        <v>5892</v>
      </c>
      <c r="H88" s="23">
        <v>5883</v>
      </c>
      <c r="I88" s="24">
        <f t="shared" si="5"/>
        <v>37498</v>
      </c>
    </row>
    <row r="89" spans="1:11" ht="15" x14ac:dyDescent="0.25">
      <c r="A89" s="21">
        <v>37505</v>
      </c>
      <c r="B89" s="19"/>
      <c r="C89" s="29">
        <f t="shared" si="4"/>
        <v>5.87</v>
      </c>
      <c r="D89">
        <v>28.65</v>
      </c>
      <c r="E89" s="25">
        <v>0.37244699999999997</v>
      </c>
      <c r="F89" s="20">
        <f t="shared" si="3"/>
        <v>5.87</v>
      </c>
      <c r="G89" s="23">
        <v>5870</v>
      </c>
      <c r="H89" s="23">
        <v>5773</v>
      </c>
      <c r="I89" s="24">
        <f t="shared" si="5"/>
        <v>37505</v>
      </c>
      <c r="J89" s="27">
        <v>37500</v>
      </c>
      <c r="K89" s="25">
        <v>0.37244699999999997</v>
      </c>
    </row>
    <row r="90" spans="1:11" ht="15" x14ac:dyDescent="0.25">
      <c r="A90" s="21">
        <v>37512</v>
      </c>
      <c r="B90" s="19"/>
      <c r="C90" s="29">
        <f t="shared" si="4"/>
        <v>5.8230000000000004</v>
      </c>
      <c r="D90">
        <v>29.59</v>
      </c>
      <c r="E90" s="23"/>
      <c r="F90" s="20">
        <f t="shared" ref="F90:F153" si="6">+G90/1000</f>
        <v>5.8230000000000004</v>
      </c>
      <c r="G90" s="23">
        <v>5823</v>
      </c>
      <c r="H90" s="23">
        <v>5716</v>
      </c>
      <c r="I90" s="24">
        <f t="shared" si="5"/>
        <v>37512</v>
      </c>
    </row>
    <row r="91" spans="1:11" ht="15" x14ac:dyDescent="0.25">
      <c r="A91" s="21">
        <v>37519</v>
      </c>
      <c r="B91" s="19"/>
      <c r="C91" s="29">
        <f t="shared" si="4"/>
        <v>5.7770000000000001</v>
      </c>
      <c r="D91">
        <v>29.39</v>
      </c>
      <c r="E91" s="23"/>
      <c r="F91" s="20">
        <f t="shared" si="6"/>
        <v>5.7770000000000001</v>
      </c>
      <c r="G91" s="23">
        <v>5777</v>
      </c>
      <c r="H91" s="23">
        <v>5736</v>
      </c>
      <c r="I91" s="24">
        <f t="shared" si="5"/>
        <v>37519</v>
      </c>
    </row>
    <row r="92" spans="1:11" ht="15" x14ac:dyDescent="0.25">
      <c r="A92" s="21">
        <v>37526</v>
      </c>
      <c r="B92" s="19"/>
      <c r="C92" s="29">
        <f t="shared" si="4"/>
        <v>5.6040000000000001</v>
      </c>
      <c r="D92">
        <v>30.63</v>
      </c>
      <c r="E92" s="23"/>
      <c r="F92" s="20">
        <f t="shared" si="6"/>
        <v>5.6040000000000001</v>
      </c>
      <c r="G92" s="23">
        <v>5604</v>
      </c>
      <c r="H92" s="23">
        <v>5190</v>
      </c>
      <c r="I92" s="24">
        <f t="shared" si="5"/>
        <v>37526</v>
      </c>
    </row>
    <row r="93" spans="1:11" ht="15" x14ac:dyDescent="0.25">
      <c r="A93" s="21">
        <v>37533</v>
      </c>
      <c r="B93" s="19"/>
      <c r="C93" s="29">
        <f t="shared" si="4"/>
        <v>5.3609999999999998</v>
      </c>
      <c r="D93">
        <v>30.25</v>
      </c>
      <c r="E93" s="25">
        <v>0.37046699999999999</v>
      </c>
      <c r="F93" s="20">
        <f t="shared" si="6"/>
        <v>5.3609999999999998</v>
      </c>
      <c r="G93" s="23">
        <v>5361</v>
      </c>
      <c r="H93" s="23">
        <v>4803</v>
      </c>
      <c r="I93" s="24">
        <f t="shared" si="5"/>
        <v>37533</v>
      </c>
      <c r="J93" s="27">
        <v>37530</v>
      </c>
      <c r="K93" s="25">
        <v>0.37046699999999999</v>
      </c>
    </row>
    <row r="94" spans="1:11" ht="15" x14ac:dyDescent="0.25">
      <c r="A94" s="21">
        <v>37540</v>
      </c>
      <c r="B94" s="19"/>
      <c r="C94" s="29">
        <f t="shared" si="4"/>
        <v>5.3049999999999997</v>
      </c>
      <c r="D94">
        <v>29.37</v>
      </c>
      <c r="E94" s="23"/>
      <c r="F94" s="20">
        <f t="shared" si="6"/>
        <v>5.3049999999999997</v>
      </c>
      <c r="G94" s="23">
        <v>5305</v>
      </c>
      <c r="H94" s="23">
        <v>5490</v>
      </c>
      <c r="I94" s="24">
        <f t="shared" si="5"/>
        <v>37540</v>
      </c>
    </row>
    <row r="95" spans="1:11" ht="15" x14ac:dyDescent="0.25">
      <c r="A95" s="21">
        <v>37547</v>
      </c>
      <c r="B95" s="19"/>
      <c r="C95" s="29">
        <f t="shared" si="4"/>
        <v>5.3010000000000002</v>
      </c>
      <c r="D95">
        <v>29.65</v>
      </c>
      <c r="E95" s="23"/>
      <c r="F95" s="20">
        <f t="shared" si="6"/>
        <v>5.3010000000000002</v>
      </c>
      <c r="G95" s="23">
        <v>5301</v>
      </c>
      <c r="H95" s="23">
        <v>5721</v>
      </c>
      <c r="I95" s="24">
        <f t="shared" si="5"/>
        <v>37547</v>
      </c>
    </row>
    <row r="96" spans="1:11" ht="15" x14ac:dyDescent="0.25">
      <c r="A96" s="21">
        <v>37554</v>
      </c>
      <c r="B96" s="19"/>
      <c r="C96" s="29">
        <f t="shared" si="4"/>
        <v>5.4320000000000004</v>
      </c>
      <c r="D96">
        <v>27.88</v>
      </c>
      <c r="E96" s="23"/>
      <c r="F96" s="20">
        <f t="shared" si="6"/>
        <v>5.4320000000000004</v>
      </c>
      <c r="G96" s="23">
        <v>5432</v>
      </c>
      <c r="H96" s="23">
        <v>5714</v>
      </c>
      <c r="I96" s="24">
        <f t="shared" si="5"/>
        <v>37554</v>
      </c>
    </row>
    <row r="97" spans="1:12" ht="15" x14ac:dyDescent="0.25">
      <c r="A97" s="21">
        <v>37561</v>
      </c>
      <c r="B97" s="19"/>
      <c r="C97" s="29">
        <f t="shared" si="4"/>
        <v>5.6589999999999998</v>
      </c>
      <c r="D97">
        <v>27.03</v>
      </c>
      <c r="E97" s="25">
        <v>0.38018400000000002</v>
      </c>
      <c r="F97" s="20">
        <f t="shared" si="6"/>
        <v>5.6589999999999998</v>
      </c>
      <c r="G97" s="23">
        <v>5659</v>
      </c>
      <c r="H97" s="23">
        <v>5711</v>
      </c>
      <c r="I97" s="24">
        <f t="shared" si="5"/>
        <v>37561</v>
      </c>
      <c r="J97" s="27">
        <v>37561</v>
      </c>
      <c r="K97" s="25">
        <v>0.38018400000000002</v>
      </c>
    </row>
    <row r="98" spans="1:12" ht="15" x14ac:dyDescent="0.25">
      <c r="A98" s="21">
        <v>37568</v>
      </c>
      <c r="B98" s="19"/>
      <c r="C98" s="29">
        <f t="shared" si="4"/>
        <v>5.6239999999999997</v>
      </c>
      <c r="D98">
        <v>25.97</v>
      </c>
      <c r="E98" s="23"/>
      <c r="F98" s="20">
        <f t="shared" si="6"/>
        <v>5.6239999999999997</v>
      </c>
      <c r="G98" s="23">
        <v>5624</v>
      </c>
      <c r="H98" s="23">
        <v>5349</v>
      </c>
      <c r="I98" s="24">
        <f t="shared" si="5"/>
        <v>37568</v>
      </c>
    </row>
    <row r="99" spans="1:12" ht="15" x14ac:dyDescent="0.25">
      <c r="A99" s="21">
        <v>37575</v>
      </c>
      <c r="B99" s="19"/>
      <c r="C99" s="29">
        <f t="shared" si="4"/>
        <v>5.6280000000000001</v>
      </c>
      <c r="D99">
        <v>25.68</v>
      </c>
      <c r="E99" s="23"/>
      <c r="F99" s="20">
        <f t="shared" si="6"/>
        <v>5.6280000000000001</v>
      </c>
      <c r="G99" s="23">
        <v>5628</v>
      </c>
      <c r="H99" s="23">
        <v>5738</v>
      </c>
      <c r="I99" s="24">
        <f t="shared" si="5"/>
        <v>37575</v>
      </c>
    </row>
    <row r="100" spans="1:12" ht="15" x14ac:dyDescent="0.25">
      <c r="A100" s="21">
        <v>37582</v>
      </c>
      <c r="B100" s="19"/>
      <c r="C100" s="29">
        <f t="shared" si="4"/>
        <v>5.6379999999999999</v>
      </c>
      <c r="D100">
        <v>26.98</v>
      </c>
      <c r="E100" s="23"/>
      <c r="F100" s="20">
        <f t="shared" si="6"/>
        <v>5.6379999999999999</v>
      </c>
      <c r="G100" s="23">
        <v>5638</v>
      </c>
      <c r="H100" s="23">
        <v>5754</v>
      </c>
      <c r="I100" s="24">
        <f t="shared" si="5"/>
        <v>37582</v>
      </c>
    </row>
    <row r="101" spans="1:12" ht="15" x14ac:dyDescent="0.25">
      <c r="A101" s="21">
        <v>37589</v>
      </c>
      <c r="B101" s="19"/>
      <c r="C101" s="29">
        <f t="shared" si="4"/>
        <v>5.6449999999999996</v>
      </c>
      <c r="D101">
        <v>26.83</v>
      </c>
      <c r="E101" s="23"/>
      <c r="F101" s="20">
        <f t="shared" si="6"/>
        <v>5.6449999999999996</v>
      </c>
      <c r="G101" s="23">
        <v>5645</v>
      </c>
      <c r="H101" s="23">
        <v>5740</v>
      </c>
      <c r="I101" s="24">
        <f t="shared" si="5"/>
        <v>37589</v>
      </c>
    </row>
    <row r="102" spans="1:12" ht="15" x14ac:dyDescent="0.25">
      <c r="A102" s="21">
        <v>37596</v>
      </c>
      <c r="B102" s="19"/>
      <c r="C102" s="29">
        <f t="shared" si="4"/>
        <v>5.7489999999999997</v>
      </c>
      <c r="D102">
        <v>27.14</v>
      </c>
      <c r="E102" s="25">
        <v>0.37317499999999998</v>
      </c>
      <c r="F102" s="20">
        <f t="shared" si="6"/>
        <v>5.7489999999999997</v>
      </c>
      <c r="G102" s="23">
        <v>5749</v>
      </c>
      <c r="H102" s="23">
        <v>5763</v>
      </c>
      <c r="I102" s="24">
        <f t="shared" si="5"/>
        <v>37596</v>
      </c>
      <c r="J102" s="27">
        <v>37591</v>
      </c>
      <c r="K102" s="25">
        <v>0.37317499999999998</v>
      </c>
    </row>
    <row r="103" spans="1:12" ht="15" x14ac:dyDescent="0.25">
      <c r="A103" s="21">
        <v>37603</v>
      </c>
      <c r="B103" s="19"/>
      <c r="C103" s="29">
        <f t="shared" si="4"/>
        <v>5.7519999999999998</v>
      </c>
      <c r="D103">
        <v>27.82</v>
      </c>
      <c r="E103" s="23"/>
      <c r="F103" s="20">
        <f t="shared" si="6"/>
        <v>5.7519999999999998</v>
      </c>
      <c r="G103" s="23">
        <v>5752</v>
      </c>
      <c r="H103" s="23">
        <v>5752</v>
      </c>
      <c r="I103" s="24">
        <f t="shared" si="5"/>
        <v>37603</v>
      </c>
    </row>
    <row r="104" spans="1:12" ht="15" x14ac:dyDescent="0.25">
      <c r="A104" s="21">
        <v>37610</v>
      </c>
      <c r="B104" s="19"/>
      <c r="C104" s="29">
        <f t="shared" si="4"/>
        <v>5.7530000000000001</v>
      </c>
      <c r="D104">
        <v>30.35</v>
      </c>
      <c r="E104" s="23"/>
      <c r="F104" s="20">
        <f t="shared" si="6"/>
        <v>5.7530000000000001</v>
      </c>
      <c r="G104" s="23">
        <v>5753</v>
      </c>
      <c r="H104" s="23">
        <v>5758</v>
      </c>
      <c r="I104" s="24">
        <f t="shared" si="5"/>
        <v>37610</v>
      </c>
    </row>
    <row r="105" spans="1:12" ht="15" x14ac:dyDescent="0.25">
      <c r="A105" s="21">
        <v>37617</v>
      </c>
      <c r="B105" s="19"/>
      <c r="C105" s="29">
        <f t="shared" si="4"/>
        <v>5.7560000000000002</v>
      </c>
      <c r="D105">
        <v>32.380000000000003</v>
      </c>
      <c r="E105" s="23"/>
      <c r="F105" s="20">
        <f t="shared" si="6"/>
        <v>5.7560000000000002</v>
      </c>
      <c r="G105" s="23">
        <v>5756</v>
      </c>
      <c r="H105" s="23">
        <v>5749</v>
      </c>
      <c r="I105" s="24">
        <f t="shared" si="5"/>
        <v>37617</v>
      </c>
    </row>
    <row r="106" spans="1:12" ht="15" x14ac:dyDescent="0.25">
      <c r="A106" s="21">
        <v>37624</v>
      </c>
      <c r="B106" s="19">
        <v>2003</v>
      </c>
      <c r="C106" s="29">
        <f t="shared" si="4"/>
        <v>5.7530000000000001</v>
      </c>
      <c r="D106">
        <v>31.96</v>
      </c>
      <c r="E106" s="25">
        <v>0.37752199999999997</v>
      </c>
      <c r="F106" s="20">
        <f t="shared" si="6"/>
        <v>5.7530000000000001</v>
      </c>
      <c r="G106" s="23">
        <v>5753</v>
      </c>
      <c r="H106" s="23">
        <v>5752</v>
      </c>
      <c r="I106" s="24">
        <f t="shared" si="5"/>
        <v>37624</v>
      </c>
      <c r="J106" s="27">
        <v>37622</v>
      </c>
      <c r="K106" s="25">
        <v>0.37752199999999997</v>
      </c>
      <c r="L106" s="46">
        <f>AVERAGE(K106:K156)</f>
        <v>0.37303866666666669</v>
      </c>
    </row>
    <row r="107" spans="1:12" ht="15" x14ac:dyDescent="0.25">
      <c r="A107" s="21">
        <v>37631</v>
      </c>
      <c r="B107" s="19"/>
      <c r="C107" s="29">
        <f t="shared" si="4"/>
        <v>5.7469999999999999</v>
      </c>
      <c r="D107">
        <v>31.54</v>
      </c>
      <c r="E107" s="23"/>
      <c r="F107" s="20">
        <f t="shared" si="6"/>
        <v>5.7469999999999999</v>
      </c>
      <c r="G107" s="23">
        <v>5747</v>
      </c>
      <c r="H107" s="23">
        <v>5728</v>
      </c>
      <c r="I107" s="24">
        <f t="shared" si="5"/>
        <v>37631</v>
      </c>
    </row>
    <row r="108" spans="1:12" ht="15" x14ac:dyDescent="0.25">
      <c r="A108" s="21">
        <v>37638</v>
      </c>
      <c r="B108" s="19"/>
      <c r="C108" s="29">
        <f t="shared" si="4"/>
        <v>5.7329999999999997</v>
      </c>
      <c r="D108">
        <v>33.04</v>
      </c>
      <c r="E108" s="23"/>
      <c r="F108" s="20">
        <f t="shared" si="6"/>
        <v>5.7329999999999997</v>
      </c>
      <c r="G108" s="23">
        <v>5733</v>
      </c>
      <c r="H108" s="23">
        <v>5702</v>
      </c>
      <c r="I108" s="24">
        <f t="shared" si="5"/>
        <v>37638</v>
      </c>
    </row>
    <row r="109" spans="1:12" ht="15" x14ac:dyDescent="0.25">
      <c r="A109" s="21">
        <v>37645</v>
      </c>
      <c r="B109" s="19"/>
      <c r="C109" s="29">
        <f t="shared" si="4"/>
        <v>5.73</v>
      </c>
      <c r="D109">
        <v>34.46</v>
      </c>
      <c r="E109" s="23"/>
      <c r="F109" s="20">
        <f t="shared" si="6"/>
        <v>5.73</v>
      </c>
      <c r="G109" s="23">
        <v>5730</v>
      </c>
      <c r="H109" s="23">
        <v>5739</v>
      </c>
      <c r="I109" s="24">
        <f t="shared" si="5"/>
        <v>37645</v>
      </c>
    </row>
    <row r="110" spans="1:12" ht="15" x14ac:dyDescent="0.25">
      <c r="A110" s="21">
        <v>37652</v>
      </c>
      <c r="B110" s="19"/>
      <c r="C110" s="29">
        <f t="shared" si="4"/>
        <v>5.7329999999999997</v>
      </c>
      <c r="D110">
        <v>33.19</v>
      </c>
      <c r="E110" s="23"/>
      <c r="F110" s="20">
        <f t="shared" si="6"/>
        <v>5.7329999999999997</v>
      </c>
      <c r="G110" s="23">
        <v>5733</v>
      </c>
      <c r="H110" s="23">
        <v>5764</v>
      </c>
      <c r="I110" s="24">
        <f t="shared" si="5"/>
        <v>37652</v>
      </c>
    </row>
    <row r="111" spans="1:12" ht="15" x14ac:dyDescent="0.25">
      <c r="A111" s="21">
        <v>37659</v>
      </c>
      <c r="B111" s="19"/>
      <c r="C111" s="29">
        <f t="shared" si="4"/>
        <v>5.7759999999999998</v>
      </c>
      <c r="D111">
        <v>33.950000000000003</v>
      </c>
      <c r="E111" s="25">
        <v>0.37412400000000001</v>
      </c>
      <c r="F111" s="20">
        <f t="shared" si="6"/>
        <v>5.7759999999999998</v>
      </c>
      <c r="G111" s="23">
        <v>5776</v>
      </c>
      <c r="H111" s="23">
        <v>5899</v>
      </c>
      <c r="I111" s="24">
        <f t="shared" si="5"/>
        <v>37659</v>
      </c>
      <c r="J111" s="27">
        <v>37653</v>
      </c>
      <c r="K111" s="25">
        <v>0.37412400000000001</v>
      </c>
    </row>
    <row r="112" spans="1:12" ht="15" x14ac:dyDescent="0.25">
      <c r="A112" s="21">
        <v>37666</v>
      </c>
      <c r="B112" s="19"/>
      <c r="C112" s="29">
        <f t="shared" si="4"/>
        <v>5.827</v>
      </c>
      <c r="D112">
        <v>35.79</v>
      </c>
      <c r="E112" s="23"/>
      <c r="F112" s="20">
        <f t="shared" si="6"/>
        <v>5.827</v>
      </c>
      <c r="G112" s="23">
        <v>5827</v>
      </c>
      <c r="H112" s="23">
        <v>5906</v>
      </c>
      <c r="I112" s="24">
        <f t="shared" si="5"/>
        <v>37666</v>
      </c>
    </row>
    <row r="113" spans="1:11" ht="15" x14ac:dyDescent="0.25">
      <c r="A113" s="21">
        <v>37673</v>
      </c>
      <c r="B113" s="19"/>
      <c r="C113" s="29">
        <f t="shared" si="4"/>
        <v>5.867</v>
      </c>
      <c r="D113">
        <v>36.78</v>
      </c>
      <c r="E113" s="23"/>
      <c r="F113" s="20">
        <f t="shared" si="6"/>
        <v>5.867</v>
      </c>
      <c r="G113" s="23">
        <v>5867</v>
      </c>
      <c r="H113" s="23">
        <v>5898</v>
      </c>
      <c r="I113" s="24">
        <f t="shared" si="5"/>
        <v>37673</v>
      </c>
    </row>
    <row r="114" spans="1:11" ht="15" x14ac:dyDescent="0.25">
      <c r="A114" s="21">
        <v>37680</v>
      </c>
      <c r="B114" s="19"/>
      <c r="C114" s="29">
        <f t="shared" si="4"/>
        <v>5.9009999999999998</v>
      </c>
      <c r="D114">
        <v>36.979999999999997</v>
      </c>
      <c r="E114" s="23"/>
      <c r="F114" s="20">
        <f t="shared" si="6"/>
        <v>5.9009999999999998</v>
      </c>
      <c r="G114" s="23">
        <v>5901</v>
      </c>
      <c r="H114" s="23">
        <v>5901</v>
      </c>
      <c r="I114" s="24">
        <f t="shared" si="5"/>
        <v>37680</v>
      </c>
    </row>
    <row r="115" spans="1:11" ht="15" x14ac:dyDescent="0.25">
      <c r="A115" s="21">
        <v>37687</v>
      </c>
      <c r="B115" s="19"/>
      <c r="C115" s="29">
        <f t="shared" si="4"/>
        <v>5.8940000000000001</v>
      </c>
      <c r="D115">
        <v>36.979999999999997</v>
      </c>
      <c r="E115" s="25">
        <v>0.37389600000000001</v>
      </c>
      <c r="F115" s="20">
        <f t="shared" si="6"/>
        <v>5.8940000000000001</v>
      </c>
      <c r="G115" s="23">
        <v>5894</v>
      </c>
      <c r="H115" s="23">
        <v>5872</v>
      </c>
      <c r="I115" s="24">
        <f t="shared" si="5"/>
        <v>37687</v>
      </c>
      <c r="J115" s="27">
        <v>37681</v>
      </c>
      <c r="K115" s="25">
        <v>0.37389600000000001</v>
      </c>
    </row>
    <row r="116" spans="1:11" ht="15" x14ac:dyDescent="0.25">
      <c r="A116" s="21">
        <v>37694</v>
      </c>
      <c r="B116" s="19"/>
      <c r="C116" s="29">
        <f t="shared" si="4"/>
        <v>5.8890000000000002</v>
      </c>
      <c r="D116">
        <v>36.659999999999997</v>
      </c>
      <c r="E116" s="23"/>
      <c r="F116" s="20">
        <f t="shared" si="6"/>
        <v>5.8890000000000002</v>
      </c>
      <c r="G116" s="23">
        <v>5889</v>
      </c>
      <c r="H116" s="23">
        <v>5886</v>
      </c>
      <c r="I116" s="24">
        <f t="shared" si="5"/>
        <v>37694</v>
      </c>
    </row>
    <row r="117" spans="1:11" ht="15" x14ac:dyDescent="0.25">
      <c r="A117" s="21">
        <v>37701</v>
      </c>
      <c r="B117" s="19"/>
      <c r="C117" s="29">
        <f t="shared" si="4"/>
        <v>5.891</v>
      </c>
      <c r="D117">
        <v>30.46</v>
      </c>
      <c r="E117" s="23"/>
      <c r="F117" s="20">
        <f t="shared" si="6"/>
        <v>5.891</v>
      </c>
      <c r="G117" s="23">
        <v>5891</v>
      </c>
      <c r="H117" s="23">
        <v>5906</v>
      </c>
      <c r="I117" s="24">
        <f t="shared" si="5"/>
        <v>37701</v>
      </c>
    </row>
    <row r="118" spans="1:11" ht="15" x14ac:dyDescent="0.25">
      <c r="A118" s="21">
        <v>37708</v>
      </c>
      <c r="B118" s="19"/>
      <c r="C118" s="29">
        <f t="shared" si="4"/>
        <v>5.8929999999999998</v>
      </c>
      <c r="D118">
        <v>30.43</v>
      </c>
      <c r="E118" s="23"/>
      <c r="F118" s="20">
        <f t="shared" si="6"/>
        <v>5.8929999999999998</v>
      </c>
      <c r="G118" s="23">
        <v>5893</v>
      </c>
      <c r="H118" s="23">
        <v>5906</v>
      </c>
      <c r="I118" s="24">
        <f t="shared" si="5"/>
        <v>37708</v>
      </c>
    </row>
    <row r="119" spans="1:11" ht="15" x14ac:dyDescent="0.25">
      <c r="A119" s="21">
        <v>37715</v>
      </c>
      <c r="B119" s="19"/>
      <c r="C119" s="29">
        <f t="shared" si="4"/>
        <v>5.891</v>
      </c>
      <c r="D119">
        <v>29.33</v>
      </c>
      <c r="E119" s="25">
        <v>0.37139100000000003</v>
      </c>
      <c r="F119" s="20">
        <f t="shared" si="6"/>
        <v>5.891</v>
      </c>
      <c r="G119" s="23">
        <v>5891</v>
      </c>
      <c r="H119" s="23">
        <v>5866</v>
      </c>
      <c r="I119" s="24">
        <f t="shared" si="5"/>
        <v>37715</v>
      </c>
      <c r="J119" s="27">
        <v>37712</v>
      </c>
      <c r="K119" s="25">
        <v>0.37139100000000003</v>
      </c>
    </row>
    <row r="120" spans="1:11" ht="15" x14ac:dyDescent="0.25">
      <c r="A120" s="21">
        <v>37722</v>
      </c>
      <c r="B120" s="19"/>
      <c r="C120" s="29">
        <f t="shared" si="4"/>
        <v>5.87</v>
      </c>
      <c r="D120">
        <v>28.03</v>
      </c>
      <c r="E120" s="23"/>
      <c r="F120" s="20">
        <f t="shared" si="6"/>
        <v>5.87</v>
      </c>
      <c r="G120" s="23">
        <v>5870</v>
      </c>
      <c r="H120" s="23">
        <v>5801</v>
      </c>
      <c r="I120" s="24">
        <f t="shared" si="5"/>
        <v>37722</v>
      </c>
    </row>
    <row r="121" spans="1:11" ht="15" x14ac:dyDescent="0.25">
      <c r="A121" s="21">
        <v>37729</v>
      </c>
      <c r="B121" s="19"/>
      <c r="C121" s="29">
        <f t="shared" si="4"/>
        <v>5.8360000000000003</v>
      </c>
      <c r="D121">
        <v>29.28</v>
      </c>
      <c r="E121" s="23"/>
      <c r="F121" s="20">
        <f t="shared" si="6"/>
        <v>5.8360000000000003</v>
      </c>
      <c r="G121" s="23">
        <v>5836</v>
      </c>
      <c r="H121" s="23">
        <v>5772</v>
      </c>
      <c r="I121" s="24">
        <f t="shared" si="5"/>
        <v>37729</v>
      </c>
    </row>
    <row r="122" spans="1:11" ht="15" x14ac:dyDescent="0.25">
      <c r="A122" s="21">
        <v>37736</v>
      </c>
      <c r="B122" s="19"/>
      <c r="C122" s="29">
        <f t="shared" si="4"/>
        <v>5.8010000000000002</v>
      </c>
      <c r="D122">
        <v>28.43</v>
      </c>
      <c r="E122" s="23"/>
      <c r="F122" s="20">
        <f t="shared" si="6"/>
        <v>5.8010000000000002</v>
      </c>
      <c r="G122" s="23">
        <v>5801</v>
      </c>
      <c r="H122" s="23">
        <v>5766</v>
      </c>
      <c r="I122" s="24">
        <f t="shared" si="5"/>
        <v>37736</v>
      </c>
    </row>
    <row r="123" spans="1:11" ht="15" x14ac:dyDescent="0.25">
      <c r="A123" s="21">
        <v>37743</v>
      </c>
      <c r="B123" s="19"/>
      <c r="C123" s="29">
        <f t="shared" si="4"/>
        <v>5.7919999999999998</v>
      </c>
      <c r="D123">
        <v>25.69</v>
      </c>
      <c r="E123" s="25">
        <v>0.36867100000000003</v>
      </c>
      <c r="F123" s="20">
        <f t="shared" si="6"/>
        <v>5.7919999999999998</v>
      </c>
      <c r="G123" s="23">
        <v>5792</v>
      </c>
      <c r="H123" s="23">
        <v>5829</v>
      </c>
      <c r="I123" s="24">
        <f t="shared" si="5"/>
        <v>37743</v>
      </c>
      <c r="J123" s="27">
        <v>37742</v>
      </c>
      <c r="K123" s="25">
        <v>0.36867100000000003</v>
      </c>
    </row>
    <row r="124" spans="1:11" ht="15" x14ac:dyDescent="0.25">
      <c r="A124" s="21">
        <v>37750</v>
      </c>
      <c r="B124" s="19"/>
      <c r="C124" s="29">
        <f t="shared" si="4"/>
        <v>5.806</v>
      </c>
      <c r="D124">
        <v>26.58</v>
      </c>
      <c r="E124" s="23"/>
      <c r="F124" s="20">
        <f t="shared" si="6"/>
        <v>5.806</v>
      </c>
      <c r="G124" s="23">
        <v>5806</v>
      </c>
      <c r="H124" s="23">
        <v>5855</v>
      </c>
      <c r="I124" s="24">
        <f t="shared" si="5"/>
        <v>37750</v>
      </c>
    </row>
    <row r="125" spans="1:11" ht="15" x14ac:dyDescent="0.25">
      <c r="A125" s="21">
        <v>37757</v>
      </c>
      <c r="B125" s="19"/>
      <c r="C125" s="29">
        <f t="shared" si="4"/>
        <v>5.8140000000000001</v>
      </c>
      <c r="D125">
        <v>28.54</v>
      </c>
      <c r="E125" s="23"/>
      <c r="F125" s="20">
        <f t="shared" si="6"/>
        <v>5.8140000000000001</v>
      </c>
      <c r="G125" s="23">
        <v>5814</v>
      </c>
      <c r="H125" s="23">
        <v>5807</v>
      </c>
      <c r="I125" s="24">
        <f t="shared" si="5"/>
        <v>37757</v>
      </c>
    </row>
    <row r="126" spans="1:11" ht="15" x14ac:dyDescent="0.25">
      <c r="A126" s="21">
        <v>37764</v>
      </c>
      <c r="B126" s="19"/>
      <c r="C126" s="29">
        <f t="shared" si="4"/>
        <v>5.8259999999999996</v>
      </c>
      <c r="D126">
        <v>29.29</v>
      </c>
      <c r="E126" s="23"/>
      <c r="F126" s="20">
        <f t="shared" si="6"/>
        <v>5.8259999999999996</v>
      </c>
      <c r="G126" s="23">
        <v>5826</v>
      </c>
      <c r="H126" s="23">
        <v>5813</v>
      </c>
      <c r="I126" s="24">
        <f t="shared" si="5"/>
        <v>37764</v>
      </c>
    </row>
    <row r="127" spans="1:11" ht="15" x14ac:dyDescent="0.25">
      <c r="A127" s="21">
        <v>37771</v>
      </c>
      <c r="B127" s="19"/>
      <c r="C127" s="29">
        <f t="shared" si="4"/>
        <v>5.8280000000000003</v>
      </c>
      <c r="D127">
        <v>29.1</v>
      </c>
      <c r="E127" s="23"/>
      <c r="F127" s="20">
        <f t="shared" si="6"/>
        <v>5.8280000000000003</v>
      </c>
      <c r="G127" s="23">
        <v>5828</v>
      </c>
      <c r="H127" s="23">
        <v>5837</v>
      </c>
      <c r="I127" s="24">
        <f t="shared" si="5"/>
        <v>37771</v>
      </c>
    </row>
    <row r="128" spans="1:11" ht="15" x14ac:dyDescent="0.25">
      <c r="A128" s="21">
        <v>37778</v>
      </c>
      <c r="B128" s="19"/>
      <c r="C128" s="29">
        <f t="shared" si="4"/>
        <v>5.8150000000000004</v>
      </c>
      <c r="D128">
        <v>30.68</v>
      </c>
      <c r="E128" s="25">
        <v>0.36827699999999997</v>
      </c>
      <c r="F128" s="20">
        <f t="shared" si="6"/>
        <v>5.8150000000000004</v>
      </c>
      <c r="G128" s="23">
        <v>5815</v>
      </c>
      <c r="H128" s="23">
        <v>5803</v>
      </c>
      <c r="I128" s="24">
        <f t="shared" si="5"/>
        <v>37778</v>
      </c>
      <c r="J128" s="27">
        <v>37773</v>
      </c>
      <c r="K128" s="25">
        <v>0.36827699999999997</v>
      </c>
    </row>
    <row r="129" spans="1:11" ht="15" x14ac:dyDescent="0.25">
      <c r="A129" s="21">
        <v>37785</v>
      </c>
      <c r="B129" s="19"/>
      <c r="C129" s="29">
        <f t="shared" si="4"/>
        <v>5.8280000000000003</v>
      </c>
      <c r="D129">
        <v>31.46</v>
      </c>
      <c r="E129" s="23"/>
      <c r="F129" s="20">
        <f t="shared" si="6"/>
        <v>5.8280000000000003</v>
      </c>
      <c r="G129" s="23">
        <v>5828</v>
      </c>
      <c r="H129" s="23">
        <v>5860</v>
      </c>
      <c r="I129" s="24">
        <f t="shared" si="5"/>
        <v>37785</v>
      </c>
    </row>
    <row r="130" spans="1:11" ht="15" x14ac:dyDescent="0.25">
      <c r="A130" s="21">
        <v>37792</v>
      </c>
      <c r="B130" s="19"/>
      <c r="C130" s="29">
        <f t="shared" ref="C130:C193" si="7">+F130</f>
        <v>5.85</v>
      </c>
      <c r="D130">
        <v>30.6</v>
      </c>
      <c r="E130" s="23"/>
      <c r="F130" s="20">
        <f t="shared" si="6"/>
        <v>5.85</v>
      </c>
      <c r="G130" s="23">
        <v>5850</v>
      </c>
      <c r="H130" s="23">
        <v>5900</v>
      </c>
      <c r="I130" s="24">
        <f t="shared" si="5"/>
        <v>37792</v>
      </c>
    </row>
    <row r="131" spans="1:11" ht="15" x14ac:dyDescent="0.25">
      <c r="A131" s="21">
        <v>37799</v>
      </c>
      <c r="B131" s="19"/>
      <c r="C131" s="29">
        <f t="shared" si="7"/>
        <v>5.8579999999999997</v>
      </c>
      <c r="D131">
        <v>30.01</v>
      </c>
      <c r="E131" s="23"/>
      <c r="F131" s="20">
        <f t="shared" si="6"/>
        <v>5.8579999999999997</v>
      </c>
      <c r="G131" s="23">
        <v>5858</v>
      </c>
      <c r="H131" s="23">
        <v>5867</v>
      </c>
      <c r="I131" s="24">
        <f t="shared" ref="I131:I194" si="8">+A131</f>
        <v>37799</v>
      </c>
    </row>
    <row r="132" spans="1:11" ht="15" x14ac:dyDescent="0.25">
      <c r="A132" s="21">
        <v>37806</v>
      </c>
      <c r="B132" s="19"/>
      <c r="C132" s="29">
        <f t="shared" si="7"/>
        <v>5.8609999999999998</v>
      </c>
      <c r="D132">
        <v>30.31</v>
      </c>
      <c r="E132" s="25">
        <v>0.37040800000000002</v>
      </c>
      <c r="F132" s="20">
        <f t="shared" si="6"/>
        <v>5.8609999999999998</v>
      </c>
      <c r="G132" s="23">
        <v>5861</v>
      </c>
      <c r="H132" s="23">
        <v>5815</v>
      </c>
      <c r="I132" s="24">
        <f t="shared" si="8"/>
        <v>37806</v>
      </c>
      <c r="J132" s="27">
        <v>37803</v>
      </c>
      <c r="K132" s="25">
        <v>0.37040800000000002</v>
      </c>
    </row>
    <row r="133" spans="1:11" ht="15" x14ac:dyDescent="0.25">
      <c r="A133" s="21">
        <v>37813</v>
      </c>
      <c r="B133" s="19"/>
      <c r="C133" s="29">
        <f t="shared" si="7"/>
        <v>5.8380000000000001</v>
      </c>
      <c r="D133">
        <v>30.73</v>
      </c>
      <c r="E133" s="23"/>
      <c r="F133" s="20">
        <f t="shared" si="6"/>
        <v>5.8380000000000001</v>
      </c>
      <c r="G133" s="23">
        <v>5838</v>
      </c>
      <c r="H133" s="23">
        <v>5770</v>
      </c>
      <c r="I133" s="24">
        <f t="shared" si="8"/>
        <v>37813</v>
      </c>
    </row>
    <row r="134" spans="1:11" ht="15" x14ac:dyDescent="0.25">
      <c r="A134" s="21">
        <v>37820</v>
      </c>
      <c r="B134" s="19"/>
      <c r="C134" s="29">
        <f t="shared" si="7"/>
        <v>5.8070000000000004</v>
      </c>
      <c r="D134">
        <v>31.48</v>
      </c>
      <c r="E134" s="23"/>
      <c r="F134" s="20">
        <f t="shared" si="6"/>
        <v>5.8070000000000004</v>
      </c>
      <c r="G134" s="23">
        <v>5807</v>
      </c>
      <c r="H134" s="23">
        <v>5777</v>
      </c>
      <c r="I134" s="24">
        <f t="shared" si="8"/>
        <v>37820</v>
      </c>
    </row>
    <row r="135" spans="1:11" ht="15" x14ac:dyDescent="0.25">
      <c r="A135" s="21">
        <v>37827</v>
      </c>
      <c r="B135" s="19"/>
      <c r="C135" s="29">
        <f t="shared" si="7"/>
        <v>5.7649999999999997</v>
      </c>
      <c r="D135">
        <v>30.61</v>
      </c>
      <c r="E135" s="23"/>
      <c r="F135" s="20">
        <f t="shared" si="6"/>
        <v>5.7649999999999997</v>
      </c>
      <c r="G135" s="23">
        <v>5765</v>
      </c>
      <c r="H135" s="23">
        <v>5699</v>
      </c>
      <c r="I135" s="24">
        <f t="shared" si="8"/>
        <v>37827</v>
      </c>
    </row>
    <row r="136" spans="1:11" ht="15" x14ac:dyDescent="0.25">
      <c r="A136" s="21">
        <v>37834</v>
      </c>
      <c r="B136" s="19"/>
      <c r="C136" s="29">
        <f t="shared" si="7"/>
        <v>5.7460000000000004</v>
      </c>
      <c r="D136">
        <v>30.73</v>
      </c>
      <c r="E136" s="25">
        <v>0.36679200000000001</v>
      </c>
      <c r="F136" s="20">
        <f t="shared" si="6"/>
        <v>5.7460000000000004</v>
      </c>
      <c r="G136" s="23">
        <v>5746</v>
      </c>
      <c r="H136" s="23">
        <v>5738</v>
      </c>
      <c r="I136" s="24">
        <f t="shared" si="8"/>
        <v>37834</v>
      </c>
      <c r="J136" s="27">
        <v>37834</v>
      </c>
      <c r="K136" s="25">
        <v>0.36679200000000001</v>
      </c>
    </row>
    <row r="137" spans="1:11" ht="15" x14ac:dyDescent="0.25">
      <c r="A137" s="21">
        <v>37841</v>
      </c>
      <c r="B137" s="19"/>
      <c r="C137" s="29">
        <f t="shared" si="7"/>
        <v>5.74</v>
      </c>
      <c r="D137">
        <v>32.11</v>
      </c>
      <c r="E137" s="23"/>
      <c r="F137" s="20">
        <f t="shared" si="6"/>
        <v>5.74</v>
      </c>
      <c r="G137" s="23">
        <v>5740</v>
      </c>
      <c r="H137" s="23">
        <v>5747</v>
      </c>
      <c r="I137" s="24">
        <f t="shared" si="8"/>
        <v>37841</v>
      </c>
    </row>
    <row r="138" spans="1:11" ht="15" x14ac:dyDescent="0.25">
      <c r="A138" s="21">
        <v>37848</v>
      </c>
      <c r="B138" s="19"/>
      <c r="C138" s="29">
        <f t="shared" si="7"/>
        <v>5.734</v>
      </c>
      <c r="D138">
        <v>31.31</v>
      </c>
      <c r="E138" s="23"/>
      <c r="F138" s="20">
        <f t="shared" si="6"/>
        <v>5.734</v>
      </c>
      <c r="G138" s="23">
        <v>5734</v>
      </c>
      <c r="H138" s="23">
        <v>5750</v>
      </c>
      <c r="I138" s="24">
        <f t="shared" si="8"/>
        <v>37848</v>
      </c>
    </row>
    <row r="139" spans="1:11" ht="15" x14ac:dyDescent="0.25">
      <c r="A139" s="21">
        <v>37855</v>
      </c>
      <c r="B139" s="19"/>
      <c r="C139" s="29">
        <f t="shared" si="7"/>
        <v>5.7430000000000003</v>
      </c>
      <c r="D139">
        <v>31.19</v>
      </c>
      <c r="E139" s="23"/>
      <c r="F139" s="20">
        <f t="shared" si="6"/>
        <v>5.7430000000000003</v>
      </c>
      <c r="G139" s="23">
        <v>5743</v>
      </c>
      <c r="H139" s="23">
        <v>5736</v>
      </c>
      <c r="I139" s="24">
        <f t="shared" si="8"/>
        <v>37855</v>
      </c>
    </row>
    <row r="140" spans="1:11" ht="15" x14ac:dyDescent="0.25">
      <c r="A140" s="21">
        <v>37862</v>
      </c>
      <c r="B140" s="19"/>
      <c r="C140" s="29">
        <f t="shared" si="7"/>
        <v>5.7389999999999999</v>
      </c>
      <c r="D140">
        <v>31.56</v>
      </c>
      <c r="E140" s="23"/>
      <c r="F140" s="20">
        <f t="shared" si="6"/>
        <v>5.7389999999999999</v>
      </c>
      <c r="G140" s="23">
        <v>5739</v>
      </c>
      <c r="H140" s="23">
        <v>5723</v>
      </c>
      <c r="I140" s="24">
        <f t="shared" si="8"/>
        <v>37862</v>
      </c>
    </row>
    <row r="141" spans="1:11" ht="15" x14ac:dyDescent="0.25">
      <c r="A141" s="21">
        <v>37869</v>
      </c>
      <c r="B141" s="19"/>
      <c r="C141" s="29">
        <f t="shared" si="7"/>
        <v>5.734</v>
      </c>
      <c r="D141">
        <v>29.2</v>
      </c>
      <c r="E141" s="25">
        <v>0.37285599999999997</v>
      </c>
      <c r="F141" s="20">
        <f t="shared" si="6"/>
        <v>5.734</v>
      </c>
      <c r="G141" s="23">
        <v>5734</v>
      </c>
      <c r="H141" s="23">
        <v>5727</v>
      </c>
      <c r="I141" s="24">
        <f t="shared" si="8"/>
        <v>37869</v>
      </c>
      <c r="J141" s="27">
        <v>37865</v>
      </c>
      <c r="K141" s="25">
        <v>0.37285599999999997</v>
      </c>
    </row>
    <row r="142" spans="1:11" ht="15" x14ac:dyDescent="0.25">
      <c r="A142" s="21">
        <v>37876</v>
      </c>
      <c r="B142" s="19"/>
      <c r="C142" s="29">
        <f t="shared" si="7"/>
        <v>5.7220000000000004</v>
      </c>
      <c r="D142">
        <v>28.92</v>
      </c>
      <c r="E142" s="23"/>
      <c r="F142" s="20">
        <f t="shared" si="6"/>
        <v>5.7220000000000004</v>
      </c>
      <c r="G142" s="23">
        <v>5722</v>
      </c>
      <c r="H142" s="23">
        <v>5703</v>
      </c>
      <c r="I142" s="24">
        <f t="shared" si="8"/>
        <v>37876</v>
      </c>
    </row>
    <row r="143" spans="1:11" ht="15" x14ac:dyDescent="0.25">
      <c r="A143" s="21">
        <v>37883</v>
      </c>
      <c r="B143" s="19"/>
      <c r="C143" s="29">
        <f t="shared" si="7"/>
        <v>5.7229999999999999</v>
      </c>
      <c r="D143">
        <v>27.39</v>
      </c>
      <c r="E143" s="23"/>
      <c r="F143" s="20">
        <f t="shared" si="6"/>
        <v>5.7229999999999999</v>
      </c>
      <c r="G143" s="23">
        <v>5723</v>
      </c>
      <c r="H143" s="23">
        <v>5739</v>
      </c>
      <c r="I143" s="24">
        <f t="shared" si="8"/>
        <v>37883</v>
      </c>
    </row>
    <row r="144" spans="1:11" ht="15" x14ac:dyDescent="0.25">
      <c r="A144" s="21">
        <v>37890</v>
      </c>
      <c r="B144" s="19"/>
      <c r="C144" s="29">
        <f t="shared" si="7"/>
        <v>5.726</v>
      </c>
      <c r="D144">
        <v>27.73</v>
      </c>
      <c r="E144" s="23"/>
      <c r="F144" s="20">
        <f t="shared" si="6"/>
        <v>5.726</v>
      </c>
      <c r="G144" s="23">
        <v>5726</v>
      </c>
      <c r="H144" s="23">
        <v>5734</v>
      </c>
      <c r="I144" s="24">
        <f t="shared" si="8"/>
        <v>37890</v>
      </c>
    </row>
    <row r="145" spans="1:12" ht="15" x14ac:dyDescent="0.25">
      <c r="A145" s="21">
        <v>37897</v>
      </c>
      <c r="B145" s="19"/>
      <c r="C145" s="29">
        <f t="shared" si="7"/>
        <v>5.7140000000000004</v>
      </c>
      <c r="D145">
        <v>29.43</v>
      </c>
      <c r="E145" s="25">
        <v>0.37630600000000003</v>
      </c>
      <c r="F145" s="20">
        <f t="shared" si="6"/>
        <v>5.7140000000000004</v>
      </c>
      <c r="G145" s="23">
        <v>5714</v>
      </c>
      <c r="H145" s="23">
        <v>5678</v>
      </c>
      <c r="I145" s="24">
        <f t="shared" si="8"/>
        <v>37897</v>
      </c>
      <c r="J145" s="27">
        <v>37895</v>
      </c>
      <c r="K145" s="25">
        <v>0.37630600000000003</v>
      </c>
    </row>
    <row r="146" spans="1:12" ht="15" x14ac:dyDescent="0.25">
      <c r="A146" s="21">
        <v>37904</v>
      </c>
      <c r="B146" s="19"/>
      <c r="C146" s="29">
        <f t="shared" si="7"/>
        <v>5.6779999999999999</v>
      </c>
      <c r="D146">
        <v>30.69</v>
      </c>
      <c r="E146" s="23"/>
      <c r="F146" s="20">
        <f t="shared" si="6"/>
        <v>5.6779999999999999</v>
      </c>
      <c r="G146" s="23">
        <v>5678</v>
      </c>
      <c r="H146" s="23">
        <v>5559</v>
      </c>
      <c r="I146" s="24">
        <f t="shared" si="8"/>
        <v>37904</v>
      </c>
    </row>
    <row r="147" spans="1:12" ht="15" x14ac:dyDescent="0.25">
      <c r="A147" s="21">
        <v>37911</v>
      </c>
      <c r="B147" s="19"/>
      <c r="C147" s="29">
        <f t="shared" si="7"/>
        <v>5.6440000000000001</v>
      </c>
      <c r="D147">
        <v>31.49</v>
      </c>
      <c r="E147" s="23"/>
      <c r="F147" s="20">
        <f t="shared" si="6"/>
        <v>5.6440000000000001</v>
      </c>
      <c r="G147" s="23">
        <v>5644</v>
      </c>
      <c r="H147" s="23">
        <v>5605</v>
      </c>
      <c r="I147" s="24">
        <f t="shared" si="8"/>
        <v>37911</v>
      </c>
    </row>
    <row r="148" spans="1:12" ht="15" x14ac:dyDescent="0.25">
      <c r="A148" s="21">
        <v>37918</v>
      </c>
      <c r="B148" s="19"/>
      <c r="C148" s="29">
        <f t="shared" si="7"/>
        <v>5.6139999999999999</v>
      </c>
      <c r="D148">
        <v>30.17</v>
      </c>
      <c r="E148" s="23"/>
      <c r="F148" s="20">
        <f t="shared" si="6"/>
        <v>5.6139999999999999</v>
      </c>
      <c r="G148" s="23">
        <v>5614</v>
      </c>
      <c r="H148" s="23">
        <v>5614</v>
      </c>
      <c r="I148" s="24">
        <f t="shared" si="8"/>
        <v>37918</v>
      </c>
    </row>
    <row r="149" spans="1:12" ht="15" x14ac:dyDescent="0.25">
      <c r="A149" s="21">
        <v>37925</v>
      </c>
      <c r="B149" s="19"/>
      <c r="C149" s="29">
        <f t="shared" si="7"/>
        <v>5.5819999999999999</v>
      </c>
      <c r="D149">
        <v>29.28</v>
      </c>
      <c r="E149" s="23"/>
      <c r="F149" s="20">
        <f t="shared" si="6"/>
        <v>5.5819999999999999</v>
      </c>
      <c r="G149" s="23">
        <v>5582</v>
      </c>
      <c r="H149" s="23">
        <v>5550</v>
      </c>
      <c r="I149" s="24">
        <f t="shared" si="8"/>
        <v>37925</v>
      </c>
    </row>
    <row r="150" spans="1:12" ht="15" x14ac:dyDescent="0.25">
      <c r="A150" s="21">
        <v>37932</v>
      </c>
      <c r="B150" s="19"/>
      <c r="C150" s="29">
        <f t="shared" si="7"/>
        <v>5.5910000000000002</v>
      </c>
      <c r="D150">
        <v>29.79</v>
      </c>
      <c r="E150" s="25">
        <v>0.37696000000000002</v>
      </c>
      <c r="F150" s="20">
        <f t="shared" si="6"/>
        <v>5.5910000000000002</v>
      </c>
      <c r="G150" s="23">
        <v>5591</v>
      </c>
      <c r="H150" s="23">
        <v>5596</v>
      </c>
      <c r="I150" s="24">
        <f t="shared" si="8"/>
        <v>37932</v>
      </c>
      <c r="J150" s="27">
        <v>37926</v>
      </c>
      <c r="K150" s="25">
        <v>0.37696000000000002</v>
      </c>
    </row>
    <row r="151" spans="1:12" ht="15" x14ac:dyDescent="0.25">
      <c r="A151" s="21">
        <v>37939</v>
      </c>
      <c r="B151" s="19"/>
      <c r="C151" s="29">
        <f t="shared" si="7"/>
        <v>5.6130000000000004</v>
      </c>
      <c r="D151">
        <v>31.56</v>
      </c>
      <c r="E151" s="23"/>
      <c r="F151" s="20">
        <f t="shared" si="6"/>
        <v>5.6130000000000004</v>
      </c>
      <c r="G151" s="23">
        <v>5613</v>
      </c>
      <c r="H151" s="23">
        <v>5692</v>
      </c>
      <c r="I151" s="24">
        <f t="shared" si="8"/>
        <v>37939</v>
      </c>
    </row>
    <row r="152" spans="1:12" ht="15" x14ac:dyDescent="0.25">
      <c r="A152" s="21">
        <v>37946</v>
      </c>
      <c r="B152" s="19"/>
      <c r="C152" s="29">
        <f t="shared" si="7"/>
        <v>5.63</v>
      </c>
      <c r="D152">
        <v>32.58</v>
      </c>
      <c r="E152" s="23"/>
      <c r="F152" s="20">
        <f t="shared" si="6"/>
        <v>5.63</v>
      </c>
      <c r="G152" s="23">
        <v>5630</v>
      </c>
      <c r="H152" s="23">
        <v>5683</v>
      </c>
      <c r="I152" s="24">
        <f t="shared" si="8"/>
        <v>37946</v>
      </c>
    </row>
    <row r="153" spans="1:12" ht="15" x14ac:dyDescent="0.25">
      <c r="A153" s="21">
        <v>37953</v>
      </c>
      <c r="B153" s="19"/>
      <c r="C153" s="29">
        <f t="shared" si="7"/>
        <v>5.67</v>
      </c>
      <c r="D153">
        <v>30.11</v>
      </c>
      <c r="E153" s="23"/>
      <c r="F153" s="20">
        <f t="shared" si="6"/>
        <v>5.67</v>
      </c>
      <c r="G153" s="23">
        <v>5670</v>
      </c>
      <c r="H153" s="23">
        <v>5709</v>
      </c>
      <c r="I153" s="24">
        <f t="shared" si="8"/>
        <v>37953</v>
      </c>
    </row>
    <row r="154" spans="1:12" ht="15" x14ac:dyDescent="0.25">
      <c r="A154" s="21">
        <v>37960</v>
      </c>
      <c r="B154" s="19"/>
      <c r="C154" s="29">
        <f t="shared" si="7"/>
        <v>5.67</v>
      </c>
      <c r="D154">
        <v>30.63</v>
      </c>
      <c r="E154" s="25">
        <v>0.37926099999999996</v>
      </c>
      <c r="F154" s="20">
        <f t="shared" ref="F154:F217" si="9">+G154/1000</f>
        <v>5.67</v>
      </c>
      <c r="G154" s="23">
        <v>5670</v>
      </c>
      <c r="H154" s="23">
        <v>5597</v>
      </c>
      <c r="I154" s="24">
        <f t="shared" si="8"/>
        <v>37960</v>
      </c>
      <c r="J154" s="27">
        <v>37956</v>
      </c>
      <c r="K154" s="25">
        <v>0.37926099999999996</v>
      </c>
    </row>
    <row r="155" spans="1:12" ht="15" x14ac:dyDescent="0.25">
      <c r="A155" s="21">
        <v>37967</v>
      </c>
      <c r="B155" s="19"/>
      <c r="C155" s="29">
        <f t="shared" si="7"/>
        <v>5.6449999999999996</v>
      </c>
      <c r="D155">
        <v>32.159999999999997</v>
      </c>
      <c r="E155" s="23"/>
      <c r="F155" s="20">
        <f t="shared" si="9"/>
        <v>5.6449999999999996</v>
      </c>
      <c r="G155" s="23">
        <v>5645</v>
      </c>
      <c r="H155" s="23">
        <v>5592</v>
      </c>
      <c r="I155" s="24">
        <f t="shared" si="8"/>
        <v>37967</v>
      </c>
    </row>
    <row r="156" spans="1:12" ht="15" x14ac:dyDescent="0.25">
      <c r="A156" s="21">
        <v>37974</v>
      </c>
      <c r="B156" s="19"/>
      <c r="C156" s="29">
        <f t="shared" si="7"/>
        <v>5.64</v>
      </c>
      <c r="D156">
        <v>33.200000000000003</v>
      </c>
      <c r="E156" s="23"/>
      <c r="F156" s="20">
        <f t="shared" si="9"/>
        <v>5.64</v>
      </c>
      <c r="G156" s="23">
        <v>5640</v>
      </c>
      <c r="H156" s="23">
        <v>5663</v>
      </c>
      <c r="I156" s="24">
        <f t="shared" si="8"/>
        <v>37974</v>
      </c>
    </row>
    <row r="157" spans="1:12" ht="15" x14ac:dyDescent="0.25">
      <c r="A157" s="21">
        <v>37981</v>
      </c>
      <c r="B157" s="19"/>
      <c r="C157" s="29">
        <f t="shared" si="7"/>
        <v>5.6280000000000001</v>
      </c>
      <c r="D157">
        <v>32.24</v>
      </c>
      <c r="E157" s="23"/>
      <c r="F157" s="20">
        <f t="shared" si="9"/>
        <v>5.6280000000000001</v>
      </c>
      <c r="G157" s="23">
        <v>5628</v>
      </c>
      <c r="H157" s="23">
        <v>5658</v>
      </c>
      <c r="I157" s="24">
        <f t="shared" si="8"/>
        <v>37981</v>
      </c>
    </row>
    <row r="158" spans="1:12" ht="15" x14ac:dyDescent="0.25">
      <c r="A158" s="21">
        <v>37988</v>
      </c>
      <c r="B158" s="19"/>
      <c r="C158" s="29">
        <f t="shared" si="7"/>
        <v>5.6440000000000001</v>
      </c>
      <c r="D158">
        <v>32.68</v>
      </c>
      <c r="E158" s="25">
        <v>0.377224</v>
      </c>
      <c r="F158" s="20">
        <f t="shared" si="9"/>
        <v>5.6440000000000001</v>
      </c>
      <c r="G158" s="23">
        <v>5644</v>
      </c>
      <c r="H158" s="23">
        <v>5664</v>
      </c>
      <c r="I158" s="24">
        <f t="shared" si="8"/>
        <v>37988</v>
      </c>
      <c r="J158" s="27">
        <v>37987</v>
      </c>
      <c r="K158" s="25">
        <v>0.377224</v>
      </c>
      <c r="L158" s="46">
        <f>AVERAGE(K158:K208)</f>
        <v>0.38246316666666674</v>
      </c>
    </row>
    <row r="159" spans="1:12" ht="15" x14ac:dyDescent="0.25">
      <c r="A159" s="21">
        <v>37995</v>
      </c>
      <c r="B159" s="19"/>
      <c r="C159" s="29">
        <f t="shared" si="7"/>
        <v>5.673</v>
      </c>
      <c r="D159">
        <v>33.89</v>
      </c>
      <c r="E159" s="23"/>
      <c r="F159" s="20">
        <f t="shared" si="9"/>
        <v>5.673</v>
      </c>
      <c r="G159" s="23">
        <v>5673</v>
      </c>
      <c r="H159" s="23">
        <v>5705</v>
      </c>
      <c r="I159" s="24">
        <f t="shared" si="8"/>
        <v>37995</v>
      </c>
    </row>
    <row r="160" spans="1:12" ht="15" x14ac:dyDescent="0.25">
      <c r="A160" s="21">
        <v>38002</v>
      </c>
      <c r="B160" s="19"/>
      <c r="C160" s="29">
        <f t="shared" si="7"/>
        <v>5.6859999999999999</v>
      </c>
      <c r="D160">
        <v>34.51</v>
      </c>
      <c r="E160" s="23"/>
      <c r="F160" s="20">
        <f t="shared" si="9"/>
        <v>5.6859999999999999</v>
      </c>
      <c r="G160" s="23">
        <v>5686</v>
      </c>
      <c r="H160" s="23">
        <v>5717</v>
      </c>
      <c r="I160" s="24">
        <f t="shared" si="8"/>
        <v>38002</v>
      </c>
    </row>
    <row r="161" spans="1:11" ht="15" x14ac:dyDescent="0.25">
      <c r="A161" s="21">
        <v>38009</v>
      </c>
      <c r="B161" s="19"/>
      <c r="C161" s="29">
        <f t="shared" si="7"/>
        <v>5.6989999999999998</v>
      </c>
      <c r="D161">
        <v>35.450000000000003</v>
      </c>
      <c r="E161" s="23"/>
      <c r="F161" s="20">
        <f t="shared" si="9"/>
        <v>5.6989999999999998</v>
      </c>
      <c r="G161" s="23">
        <v>5699</v>
      </c>
      <c r="H161" s="23">
        <v>5709</v>
      </c>
      <c r="I161" s="24">
        <f t="shared" si="8"/>
        <v>38009</v>
      </c>
    </row>
    <row r="162" spans="1:11" ht="15" x14ac:dyDescent="0.25">
      <c r="A162" s="21">
        <v>38016</v>
      </c>
      <c r="B162" s="19"/>
      <c r="C162" s="29">
        <f t="shared" si="7"/>
        <v>5.71</v>
      </c>
      <c r="D162">
        <v>33.61</v>
      </c>
      <c r="E162" s="23"/>
      <c r="F162" s="20">
        <f t="shared" si="9"/>
        <v>5.71</v>
      </c>
      <c r="G162" s="23">
        <v>5710</v>
      </c>
      <c r="H162" s="23">
        <v>5710</v>
      </c>
      <c r="I162" s="24">
        <f t="shared" si="8"/>
        <v>38016</v>
      </c>
    </row>
    <row r="163" spans="1:11" ht="15" x14ac:dyDescent="0.25">
      <c r="A163" s="21">
        <v>38023</v>
      </c>
      <c r="B163" s="19"/>
      <c r="C163" s="29">
        <f t="shared" si="7"/>
        <v>5.71</v>
      </c>
      <c r="D163">
        <v>33.409999999999997</v>
      </c>
      <c r="E163" s="25">
        <v>0.37967700000000004</v>
      </c>
      <c r="F163" s="20">
        <f t="shared" si="9"/>
        <v>5.71</v>
      </c>
      <c r="G163" s="23">
        <v>5710</v>
      </c>
      <c r="H163" s="23">
        <v>5703</v>
      </c>
      <c r="I163" s="24">
        <f t="shared" si="8"/>
        <v>38023</v>
      </c>
      <c r="J163" s="27">
        <v>38018</v>
      </c>
      <c r="K163" s="25">
        <v>0.37967700000000004</v>
      </c>
    </row>
    <row r="164" spans="1:11" ht="15" x14ac:dyDescent="0.25">
      <c r="A164" s="21">
        <v>38030</v>
      </c>
      <c r="B164" s="19"/>
      <c r="C164" s="29">
        <f t="shared" si="7"/>
        <v>5.6950000000000003</v>
      </c>
      <c r="D164">
        <v>33.880000000000003</v>
      </c>
      <c r="E164" s="23"/>
      <c r="F164" s="20">
        <f t="shared" si="9"/>
        <v>5.6950000000000003</v>
      </c>
      <c r="G164" s="23">
        <v>5695</v>
      </c>
      <c r="H164" s="23">
        <v>5658</v>
      </c>
      <c r="I164" s="24">
        <f t="shared" si="8"/>
        <v>38030</v>
      </c>
    </row>
    <row r="165" spans="1:11" ht="15" x14ac:dyDescent="0.25">
      <c r="A165" s="21">
        <v>38037</v>
      </c>
      <c r="B165" s="19"/>
      <c r="C165" s="29">
        <f t="shared" si="7"/>
        <v>5.673</v>
      </c>
      <c r="D165">
        <v>35.54</v>
      </c>
      <c r="E165" s="23"/>
      <c r="F165" s="20">
        <f t="shared" si="9"/>
        <v>5.673</v>
      </c>
      <c r="G165" s="23">
        <v>5673</v>
      </c>
      <c r="H165" s="23">
        <v>5622</v>
      </c>
      <c r="I165" s="24">
        <f t="shared" si="8"/>
        <v>38037</v>
      </c>
    </row>
    <row r="166" spans="1:11" ht="15" x14ac:dyDescent="0.25">
      <c r="A166" s="21">
        <v>38044</v>
      </c>
      <c r="B166" s="19"/>
      <c r="C166" s="29">
        <f t="shared" si="7"/>
        <v>5.6609999999999996</v>
      </c>
      <c r="D166">
        <v>36.08</v>
      </c>
      <c r="E166" s="23"/>
      <c r="F166" s="20">
        <f t="shared" si="9"/>
        <v>5.6609999999999996</v>
      </c>
      <c r="G166" s="23">
        <v>5661</v>
      </c>
      <c r="H166" s="23">
        <v>5661</v>
      </c>
      <c r="I166" s="24">
        <f t="shared" si="8"/>
        <v>38044</v>
      </c>
    </row>
    <row r="167" spans="1:11" ht="15" x14ac:dyDescent="0.25">
      <c r="A167" s="21">
        <v>38051</v>
      </c>
      <c r="B167" s="19"/>
      <c r="C167" s="29">
        <f t="shared" si="7"/>
        <v>5.6539999999999999</v>
      </c>
      <c r="D167">
        <v>36.67</v>
      </c>
      <c r="E167" s="25">
        <v>0.37954100000000002</v>
      </c>
      <c r="F167" s="20">
        <f t="shared" si="9"/>
        <v>5.6539999999999999</v>
      </c>
      <c r="G167" s="23">
        <v>5654</v>
      </c>
      <c r="H167" s="23">
        <v>5675</v>
      </c>
      <c r="I167" s="24">
        <f t="shared" si="8"/>
        <v>38051</v>
      </c>
      <c r="J167" s="27">
        <v>38047</v>
      </c>
      <c r="K167" s="25">
        <v>0.37954100000000002</v>
      </c>
    </row>
    <row r="168" spans="1:11" ht="15" x14ac:dyDescent="0.25">
      <c r="A168" s="21">
        <v>38058</v>
      </c>
      <c r="B168" s="19"/>
      <c r="C168" s="29">
        <f t="shared" si="7"/>
        <v>5.6539999999999999</v>
      </c>
      <c r="D168">
        <v>36.44</v>
      </c>
      <c r="E168" s="23"/>
      <c r="F168" s="20">
        <f t="shared" si="9"/>
        <v>5.6539999999999999</v>
      </c>
      <c r="G168" s="23">
        <v>5654</v>
      </c>
      <c r="H168" s="23">
        <v>5658</v>
      </c>
      <c r="I168" s="24">
        <f t="shared" si="8"/>
        <v>38058</v>
      </c>
    </row>
    <row r="169" spans="1:11" ht="15" x14ac:dyDescent="0.25">
      <c r="A169" s="21">
        <v>38065</v>
      </c>
      <c r="B169" s="19"/>
      <c r="C169" s="29">
        <f t="shared" si="7"/>
        <v>5.6630000000000003</v>
      </c>
      <c r="D169">
        <v>37.78</v>
      </c>
      <c r="E169" s="23"/>
      <c r="F169" s="20">
        <f t="shared" si="9"/>
        <v>5.6630000000000003</v>
      </c>
      <c r="G169" s="23">
        <v>5663</v>
      </c>
      <c r="H169" s="23">
        <v>5657</v>
      </c>
      <c r="I169" s="24">
        <f t="shared" si="8"/>
        <v>38065</v>
      </c>
    </row>
    <row r="170" spans="1:11" ht="15" x14ac:dyDescent="0.25">
      <c r="A170" s="21">
        <v>38072</v>
      </c>
      <c r="B170" s="19"/>
      <c r="C170" s="29">
        <f t="shared" si="7"/>
        <v>5.6619999999999999</v>
      </c>
      <c r="D170">
        <v>36.65</v>
      </c>
      <c r="E170" s="23"/>
      <c r="F170" s="20">
        <f t="shared" si="9"/>
        <v>5.6619999999999999</v>
      </c>
      <c r="G170" s="23">
        <v>5662</v>
      </c>
      <c r="H170" s="23">
        <v>5658</v>
      </c>
      <c r="I170" s="24">
        <f t="shared" si="8"/>
        <v>38072</v>
      </c>
    </row>
    <row r="171" spans="1:11" ht="15" x14ac:dyDescent="0.25">
      <c r="A171" s="21">
        <v>38079</v>
      </c>
      <c r="B171" s="19"/>
      <c r="C171" s="29">
        <f t="shared" si="7"/>
        <v>5.6589999999999998</v>
      </c>
      <c r="D171">
        <v>35.229999999999997</v>
      </c>
      <c r="E171" s="25">
        <v>0.37893699999999997</v>
      </c>
      <c r="F171" s="20">
        <f t="shared" si="9"/>
        <v>5.6589999999999998</v>
      </c>
      <c r="G171" s="23">
        <v>5659</v>
      </c>
      <c r="H171" s="23">
        <v>5661</v>
      </c>
      <c r="I171" s="24">
        <f t="shared" si="8"/>
        <v>38079</v>
      </c>
      <c r="J171" s="27">
        <v>38078</v>
      </c>
      <c r="K171" s="25">
        <v>0.37893699999999997</v>
      </c>
    </row>
    <row r="172" spans="1:11" ht="15" x14ac:dyDescent="0.25">
      <c r="A172" s="21">
        <v>38086</v>
      </c>
      <c r="B172" s="19"/>
      <c r="C172" s="29">
        <f t="shared" si="7"/>
        <v>5.399</v>
      </c>
      <c r="D172">
        <v>35.700000000000003</v>
      </c>
      <c r="E172" s="23"/>
      <c r="F172" s="20">
        <f t="shared" si="9"/>
        <v>5.399</v>
      </c>
      <c r="G172" s="23">
        <v>5399</v>
      </c>
      <c r="H172" s="23">
        <v>5611</v>
      </c>
      <c r="I172" s="24">
        <f t="shared" si="8"/>
        <v>38086</v>
      </c>
    </row>
    <row r="173" spans="1:11" ht="15" x14ac:dyDescent="0.25">
      <c r="A173" s="21">
        <v>38093</v>
      </c>
      <c r="B173" s="19"/>
      <c r="C173" s="29">
        <f t="shared" si="7"/>
        <v>5.6319999999999997</v>
      </c>
      <c r="D173">
        <v>37.39</v>
      </c>
      <c r="E173" s="23"/>
      <c r="F173" s="20">
        <f t="shared" si="9"/>
        <v>5.6319999999999997</v>
      </c>
      <c r="G173" s="23">
        <v>5632</v>
      </c>
      <c r="H173" s="23">
        <v>5588</v>
      </c>
      <c r="I173" s="24">
        <f t="shared" si="8"/>
        <v>38093</v>
      </c>
    </row>
    <row r="174" spans="1:11" ht="15" x14ac:dyDescent="0.25">
      <c r="A174" s="21">
        <v>38100</v>
      </c>
      <c r="B174" s="19"/>
      <c r="C174" s="29">
        <f t="shared" si="7"/>
        <v>5.6219999999999999</v>
      </c>
      <c r="D174">
        <v>37.32</v>
      </c>
      <c r="E174" s="23"/>
      <c r="F174" s="20">
        <f t="shared" si="9"/>
        <v>5.6219999999999999</v>
      </c>
      <c r="G174" s="23">
        <v>5622</v>
      </c>
      <c r="H174" s="23">
        <v>5618</v>
      </c>
      <c r="I174" s="24">
        <f t="shared" si="8"/>
        <v>38100</v>
      </c>
    </row>
    <row r="175" spans="1:11" ht="15" x14ac:dyDescent="0.25">
      <c r="A175" s="21">
        <v>38107</v>
      </c>
      <c r="B175" s="19"/>
      <c r="C175" s="29">
        <f t="shared" si="7"/>
        <v>5.61</v>
      </c>
      <c r="D175">
        <v>37.31</v>
      </c>
      <c r="E175" s="23"/>
      <c r="F175" s="20">
        <f t="shared" si="9"/>
        <v>5.61</v>
      </c>
      <c r="G175" s="23">
        <v>5610</v>
      </c>
      <c r="H175" s="23">
        <v>5624</v>
      </c>
      <c r="I175" s="24">
        <f t="shared" si="8"/>
        <v>38107</v>
      </c>
    </row>
    <row r="176" spans="1:11" ht="15" x14ac:dyDescent="0.25">
      <c r="A176" s="21">
        <v>38114</v>
      </c>
      <c r="B176" s="19"/>
      <c r="C176" s="29">
        <f t="shared" si="7"/>
        <v>5.6139999999999999</v>
      </c>
      <c r="D176">
        <v>39.24</v>
      </c>
      <c r="E176" s="25">
        <v>0.37848999999999999</v>
      </c>
      <c r="F176" s="20">
        <f t="shared" si="9"/>
        <v>5.6139999999999999</v>
      </c>
      <c r="G176" s="23">
        <v>5614</v>
      </c>
      <c r="H176" s="23">
        <v>5626</v>
      </c>
      <c r="I176" s="24">
        <f t="shared" si="8"/>
        <v>38114</v>
      </c>
      <c r="J176" s="27">
        <v>38108</v>
      </c>
      <c r="K176" s="25">
        <v>0.37848999999999999</v>
      </c>
    </row>
    <row r="177" spans="1:11" ht="15" x14ac:dyDescent="0.25">
      <c r="A177" s="21">
        <v>38121</v>
      </c>
      <c r="B177" s="19"/>
      <c r="C177" s="29">
        <f t="shared" si="7"/>
        <v>5.62</v>
      </c>
      <c r="D177">
        <v>40.369999999999997</v>
      </c>
      <c r="E177" s="23"/>
      <c r="F177" s="20">
        <f t="shared" si="9"/>
        <v>5.62</v>
      </c>
      <c r="G177" s="23">
        <v>5620</v>
      </c>
      <c r="H177" s="23">
        <v>5611</v>
      </c>
      <c r="I177" s="24">
        <f t="shared" si="8"/>
        <v>38121</v>
      </c>
    </row>
    <row r="178" spans="1:11" ht="15" x14ac:dyDescent="0.25">
      <c r="A178" s="21">
        <v>38128</v>
      </c>
      <c r="B178" s="19"/>
      <c r="C178" s="29">
        <f t="shared" si="7"/>
        <v>5.617</v>
      </c>
      <c r="D178">
        <v>40.840000000000003</v>
      </c>
      <c r="E178" s="23"/>
      <c r="F178" s="20">
        <f t="shared" si="9"/>
        <v>5.617</v>
      </c>
      <c r="G178" s="23">
        <v>5617</v>
      </c>
      <c r="H178" s="23">
        <v>5608</v>
      </c>
      <c r="I178" s="24">
        <f t="shared" si="8"/>
        <v>38128</v>
      </c>
    </row>
    <row r="179" spans="1:11" ht="15" x14ac:dyDescent="0.25">
      <c r="A179" s="21">
        <v>38135</v>
      </c>
      <c r="B179" s="19"/>
      <c r="C179" s="29">
        <f t="shared" si="7"/>
        <v>5.5759999999999996</v>
      </c>
      <c r="D179">
        <v>40.65</v>
      </c>
      <c r="E179" s="23"/>
      <c r="F179" s="20">
        <f t="shared" si="9"/>
        <v>5.5759999999999996</v>
      </c>
      <c r="G179" s="23">
        <v>5576</v>
      </c>
      <c r="H179" s="23">
        <v>5460</v>
      </c>
      <c r="I179" s="24">
        <f t="shared" si="8"/>
        <v>38135</v>
      </c>
    </row>
    <row r="180" spans="1:11" ht="15" x14ac:dyDescent="0.25">
      <c r="A180" s="21">
        <v>38142</v>
      </c>
      <c r="B180" s="19"/>
      <c r="C180" s="29">
        <f t="shared" si="7"/>
        <v>5.5330000000000004</v>
      </c>
      <c r="D180">
        <v>40.01</v>
      </c>
      <c r="E180" s="25">
        <v>0.37789800000000001</v>
      </c>
      <c r="F180" s="20">
        <f t="shared" si="9"/>
        <v>5.5330000000000004</v>
      </c>
      <c r="G180" s="23">
        <v>5533</v>
      </c>
      <c r="H180" s="23">
        <v>5452</v>
      </c>
      <c r="I180" s="24">
        <f t="shared" si="8"/>
        <v>38142</v>
      </c>
      <c r="J180" s="27">
        <v>38139</v>
      </c>
      <c r="K180" s="25">
        <v>0.37789800000000001</v>
      </c>
    </row>
    <row r="181" spans="1:11" ht="15" x14ac:dyDescent="0.25">
      <c r="A181" s="21">
        <v>38149</v>
      </c>
      <c r="B181" s="19"/>
      <c r="C181" s="29">
        <f t="shared" si="7"/>
        <v>5.4829999999999997</v>
      </c>
      <c r="D181">
        <v>37.99</v>
      </c>
      <c r="E181" s="23"/>
      <c r="F181" s="20">
        <f t="shared" si="9"/>
        <v>5.4829999999999997</v>
      </c>
      <c r="G181" s="23">
        <v>5483</v>
      </c>
      <c r="H181" s="23">
        <v>5411</v>
      </c>
      <c r="I181" s="24">
        <f t="shared" si="8"/>
        <v>38149</v>
      </c>
    </row>
    <row r="182" spans="1:11" ht="15" x14ac:dyDescent="0.25">
      <c r="A182" s="21">
        <v>38156</v>
      </c>
      <c r="B182" s="19"/>
      <c r="C182" s="29">
        <f t="shared" si="7"/>
        <v>5.4390000000000001</v>
      </c>
      <c r="D182">
        <v>37.86</v>
      </c>
      <c r="E182" s="23"/>
      <c r="F182" s="20">
        <f t="shared" si="9"/>
        <v>5.4390000000000001</v>
      </c>
      <c r="G182" s="23">
        <v>5439</v>
      </c>
      <c r="H182" s="23">
        <v>5434</v>
      </c>
      <c r="I182" s="24">
        <f t="shared" si="8"/>
        <v>38156</v>
      </c>
    </row>
    <row r="183" spans="1:11" ht="15" x14ac:dyDescent="0.25">
      <c r="A183" s="21">
        <v>38163</v>
      </c>
      <c r="B183" s="19"/>
      <c r="C183" s="29">
        <f t="shared" si="7"/>
        <v>5.423</v>
      </c>
      <c r="D183">
        <v>37.700000000000003</v>
      </c>
      <c r="E183" s="23"/>
      <c r="F183" s="20">
        <f t="shared" si="9"/>
        <v>5.423</v>
      </c>
      <c r="G183" s="23">
        <v>5423</v>
      </c>
      <c r="H183" s="23">
        <v>5394</v>
      </c>
      <c r="I183" s="24">
        <f t="shared" si="8"/>
        <v>38163</v>
      </c>
    </row>
    <row r="184" spans="1:11" ht="15" x14ac:dyDescent="0.25">
      <c r="A184" s="21">
        <v>38170</v>
      </c>
      <c r="B184" s="19"/>
      <c r="C184" s="29">
        <f t="shared" si="7"/>
        <v>5.4109999999999996</v>
      </c>
      <c r="D184">
        <v>37.14</v>
      </c>
      <c r="E184" s="25">
        <v>0.37548900000000002</v>
      </c>
      <c r="F184" s="20">
        <f t="shared" si="9"/>
        <v>5.4109999999999996</v>
      </c>
      <c r="G184" s="23">
        <v>5411</v>
      </c>
      <c r="H184" s="23">
        <v>5404</v>
      </c>
      <c r="I184" s="24">
        <f t="shared" si="8"/>
        <v>38170</v>
      </c>
      <c r="J184" s="27">
        <v>38169</v>
      </c>
      <c r="K184" s="25">
        <v>0.37548900000000002</v>
      </c>
    </row>
    <row r="185" spans="1:11" ht="15" x14ac:dyDescent="0.25">
      <c r="A185" s="21">
        <v>38177</v>
      </c>
      <c r="B185" s="19"/>
      <c r="C185" s="29">
        <f t="shared" si="7"/>
        <v>5.4290000000000003</v>
      </c>
      <c r="D185">
        <v>39.729999999999997</v>
      </c>
      <c r="E185" s="23"/>
      <c r="F185" s="20">
        <f t="shared" si="9"/>
        <v>5.4290000000000003</v>
      </c>
      <c r="G185" s="23">
        <v>5429</v>
      </c>
      <c r="H185" s="23">
        <v>5485</v>
      </c>
      <c r="I185" s="24">
        <f t="shared" si="8"/>
        <v>38177</v>
      </c>
    </row>
    <row r="186" spans="1:11" ht="15" x14ac:dyDescent="0.25">
      <c r="A186" s="21">
        <v>38184</v>
      </c>
      <c r="B186" s="19"/>
      <c r="C186" s="29">
        <f t="shared" si="7"/>
        <v>5.4039999999999999</v>
      </c>
      <c r="D186">
        <v>40.33</v>
      </c>
      <c r="E186" s="23"/>
      <c r="F186" s="20">
        <f t="shared" si="9"/>
        <v>5.4039999999999999</v>
      </c>
      <c r="G186" s="23">
        <v>5404</v>
      </c>
      <c r="H186" s="23">
        <v>5334</v>
      </c>
      <c r="I186" s="24">
        <f t="shared" si="8"/>
        <v>38184</v>
      </c>
    </row>
    <row r="187" spans="1:11" ht="15" x14ac:dyDescent="0.25">
      <c r="A187" s="21">
        <v>38191</v>
      </c>
      <c r="B187" s="19"/>
      <c r="C187" s="29">
        <f t="shared" si="7"/>
        <v>5.4169999999999998</v>
      </c>
      <c r="D187">
        <v>41.27</v>
      </c>
      <c r="E187" s="23"/>
      <c r="F187" s="20">
        <f t="shared" si="9"/>
        <v>5.4169999999999998</v>
      </c>
      <c r="G187" s="23">
        <v>5417</v>
      </c>
      <c r="H187" s="23">
        <v>5446</v>
      </c>
      <c r="I187" s="24">
        <f t="shared" si="8"/>
        <v>38191</v>
      </c>
    </row>
    <row r="188" spans="1:11" ht="15" x14ac:dyDescent="0.25">
      <c r="A188" s="21">
        <v>38198</v>
      </c>
      <c r="B188" s="19"/>
      <c r="C188" s="29">
        <f t="shared" si="7"/>
        <v>5.4080000000000004</v>
      </c>
      <c r="D188">
        <v>42.5</v>
      </c>
      <c r="E188" s="23"/>
      <c r="F188" s="20">
        <f t="shared" si="9"/>
        <v>5.4080000000000004</v>
      </c>
      <c r="G188" s="23">
        <v>5408</v>
      </c>
      <c r="H188" s="23">
        <v>5367</v>
      </c>
      <c r="I188" s="24">
        <f t="shared" si="8"/>
        <v>38198</v>
      </c>
    </row>
    <row r="189" spans="1:11" ht="15" x14ac:dyDescent="0.25">
      <c r="A189" s="21">
        <v>38205</v>
      </c>
      <c r="B189" s="19"/>
      <c r="C189" s="29">
        <f t="shared" si="7"/>
        <v>5.39</v>
      </c>
      <c r="D189">
        <v>43.81</v>
      </c>
      <c r="E189" s="25">
        <v>0.37857099999999999</v>
      </c>
      <c r="F189" s="20">
        <f t="shared" si="9"/>
        <v>5.39</v>
      </c>
      <c r="G189" s="23">
        <v>5390</v>
      </c>
      <c r="H189" s="23">
        <v>5414</v>
      </c>
      <c r="I189" s="24">
        <f t="shared" si="8"/>
        <v>38205</v>
      </c>
      <c r="J189" s="27">
        <v>38200</v>
      </c>
      <c r="K189" s="25">
        <v>0.37857099999999999</v>
      </c>
    </row>
    <row r="190" spans="1:11" ht="15" x14ac:dyDescent="0.25">
      <c r="A190" s="21">
        <v>38212</v>
      </c>
      <c r="B190" s="19"/>
      <c r="C190" s="29">
        <f t="shared" si="7"/>
        <v>5.3680000000000003</v>
      </c>
      <c r="D190">
        <v>45.24</v>
      </c>
      <c r="E190" s="23"/>
      <c r="F190" s="20">
        <f t="shared" si="9"/>
        <v>5.3680000000000003</v>
      </c>
      <c r="G190" s="23">
        <v>5368</v>
      </c>
      <c r="H190" s="23">
        <v>5243</v>
      </c>
      <c r="I190" s="24">
        <f t="shared" si="8"/>
        <v>38212</v>
      </c>
    </row>
    <row r="191" spans="1:11" ht="15" x14ac:dyDescent="0.25">
      <c r="A191" s="21">
        <v>38219</v>
      </c>
      <c r="B191" s="19"/>
      <c r="C191" s="29">
        <f t="shared" si="7"/>
        <v>5.2839999999999998</v>
      </c>
      <c r="D191">
        <v>47.28</v>
      </c>
      <c r="E191" s="23"/>
      <c r="F191" s="20">
        <f t="shared" si="9"/>
        <v>5.2839999999999998</v>
      </c>
      <c r="G191" s="23">
        <v>5284</v>
      </c>
      <c r="H191" s="23">
        <v>5113</v>
      </c>
      <c r="I191" s="24">
        <f t="shared" si="8"/>
        <v>38219</v>
      </c>
    </row>
    <row r="192" spans="1:11" ht="15" x14ac:dyDescent="0.25">
      <c r="A192" s="21">
        <v>38226</v>
      </c>
      <c r="B192" s="19"/>
      <c r="C192" s="29">
        <f t="shared" si="7"/>
        <v>5.2930000000000001</v>
      </c>
      <c r="D192">
        <v>44.34</v>
      </c>
      <c r="E192" s="23"/>
      <c r="F192" s="20">
        <f t="shared" si="9"/>
        <v>5.2930000000000001</v>
      </c>
      <c r="G192" s="23">
        <v>5293</v>
      </c>
      <c r="H192" s="23">
        <v>5401</v>
      </c>
      <c r="I192" s="24">
        <f t="shared" si="8"/>
        <v>38226</v>
      </c>
    </row>
    <row r="193" spans="1:11" ht="15" x14ac:dyDescent="0.25">
      <c r="A193" s="21">
        <v>38233</v>
      </c>
      <c r="B193" s="19"/>
      <c r="C193" s="29">
        <f t="shared" si="7"/>
        <v>5.2789999999999999</v>
      </c>
      <c r="D193">
        <v>43.28</v>
      </c>
      <c r="E193" s="25">
        <v>0.38402700000000001</v>
      </c>
      <c r="F193" s="20">
        <f t="shared" si="9"/>
        <v>5.2789999999999999</v>
      </c>
      <c r="G193" s="23">
        <v>5279</v>
      </c>
      <c r="H193" s="23">
        <v>5360</v>
      </c>
      <c r="I193" s="24">
        <f t="shared" si="8"/>
        <v>38233</v>
      </c>
      <c r="J193" s="27">
        <v>38231</v>
      </c>
      <c r="K193" s="25">
        <v>0.38402700000000001</v>
      </c>
    </row>
    <row r="194" spans="1:11" ht="15" x14ac:dyDescent="0.25">
      <c r="A194" s="21">
        <v>38240</v>
      </c>
      <c r="B194" s="19"/>
      <c r="C194" s="29">
        <f t="shared" ref="C194:C257" si="10">+F194</f>
        <v>5.3029999999999999</v>
      </c>
      <c r="D194">
        <v>43.33</v>
      </c>
      <c r="E194" s="23"/>
      <c r="F194" s="20">
        <f t="shared" si="9"/>
        <v>5.3029999999999999</v>
      </c>
      <c r="G194" s="23">
        <v>5303</v>
      </c>
      <c r="H194" s="23">
        <v>5337</v>
      </c>
      <c r="I194" s="24">
        <f t="shared" si="8"/>
        <v>38240</v>
      </c>
    </row>
    <row r="195" spans="1:11" ht="15" x14ac:dyDescent="0.25">
      <c r="A195" s="21">
        <v>38247</v>
      </c>
      <c r="B195" s="19"/>
      <c r="C195" s="29">
        <f t="shared" si="10"/>
        <v>5.2960000000000003</v>
      </c>
      <c r="D195">
        <v>44.39</v>
      </c>
      <c r="E195" s="23"/>
      <c r="F195" s="20">
        <f t="shared" si="9"/>
        <v>5.2960000000000003</v>
      </c>
      <c r="G195" s="23">
        <v>5296</v>
      </c>
      <c r="H195" s="23">
        <v>5087</v>
      </c>
      <c r="I195" s="24">
        <f t="shared" ref="I195:I258" si="11">+A195</f>
        <v>38247</v>
      </c>
    </row>
    <row r="196" spans="1:11" ht="15" x14ac:dyDescent="0.25">
      <c r="A196" s="21">
        <v>38254</v>
      </c>
      <c r="B196" s="19"/>
      <c r="C196" s="29">
        <f t="shared" si="10"/>
        <v>5.1829999999999998</v>
      </c>
      <c r="D196">
        <v>47.82</v>
      </c>
      <c r="E196" s="23"/>
      <c r="F196" s="20">
        <f t="shared" si="9"/>
        <v>5.1829999999999998</v>
      </c>
      <c r="G196" s="23">
        <v>5183</v>
      </c>
      <c r="H196" s="23">
        <v>4946</v>
      </c>
      <c r="I196" s="24">
        <f t="shared" si="11"/>
        <v>38254</v>
      </c>
    </row>
    <row r="197" spans="1:11" ht="15" x14ac:dyDescent="0.25">
      <c r="A197" s="21">
        <v>38261</v>
      </c>
      <c r="B197" s="19"/>
      <c r="C197" s="29">
        <f t="shared" si="10"/>
        <v>5.0069999999999997</v>
      </c>
      <c r="D197">
        <v>49.71</v>
      </c>
      <c r="E197" s="25">
        <v>0.38897100000000007</v>
      </c>
      <c r="F197" s="20">
        <f t="shared" si="9"/>
        <v>5.0069999999999997</v>
      </c>
      <c r="G197" s="23">
        <v>5007</v>
      </c>
      <c r="H197" s="23">
        <v>4656</v>
      </c>
      <c r="I197" s="24">
        <f t="shared" si="11"/>
        <v>38261</v>
      </c>
      <c r="J197" s="27">
        <v>38261</v>
      </c>
      <c r="K197" s="25">
        <v>0.38897100000000007</v>
      </c>
    </row>
    <row r="198" spans="1:11" ht="15" x14ac:dyDescent="0.25">
      <c r="A198" s="21">
        <v>38268</v>
      </c>
      <c r="B198" s="19"/>
      <c r="C198" s="29">
        <f t="shared" si="10"/>
        <v>4.931</v>
      </c>
      <c r="D198">
        <v>51.77</v>
      </c>
      <c r="E198" s="23"/>
      <c r="F198" s="20">
        <f t="shared" si="9"/>
        <v>4.931</v>
      </c>
      <c r="G198" s="23">
        <v>4931</v>
      </c>
      <c r="H198" s="23">
        <v>5033</v>
      </c>
      <c r="I198" s="24">
        <f t="shared" si="11"/>
        <v>38268</v>
      </c>
    </row>
    <row r="199" spans="1:11" ht="15" x14ac:dyDescent="0.25">
      <c r="A199" s="21">
        <v>38275</v>
      </c>
      <c r="B199" s="19"/>
      <c r="C199" s="29">
        <f t="shared" si="10"/>
        <v>4.931</v>
      </c>
      <c r="D199">
        <v>54.12</v>
      </c>
      <c r="E199" s="23"/>
      <c r="F199" s="20">
        <f t="shared" si="9"/>
        <v>4.931</v>
      </c>
      <c r="G199" s="23">
        <v>4931</v>
      </c>
      <c r="H199" s="23">
        <v>5090</v>
      </c>
      <c r="I199" s="24">
        <f t="shared" si="11"/>
        <v>38275</v>
      </c>
    </row>
    <row r="200" spans="1:11" ht="15" x14ac:dyDescent="0.25">
      <c r="A200" s="21">
        <v>38282</v>
      </c>
      <c r="B200" s="19"/>
      <c r="C200" s="29">
        <f t="shared" si="10"/>
        <v>4.9720000000000004</v>
      </c>
      <c r="D200">
        <v>54.43</v>
      </c>
      <c r="E200" s="23"/>
      <c r="F200" s="20">
        <f t="shared" si="9"/>
        <v>4.9720000000000004</v>
      </c>
      <c r="G200" s="23">
        <v>4972</v>
      </c>
      <c r="H200" s="23">
        <v>5110</v>
      </c>
      <c r="I200" s="24">
        <f t="shared" si="11"/>
        <v>38282</v>
      </c>
    </row>
    <row r="201" spans="1:11" ht="15" x14ac:dyDescent="0.25">
      <c r="A201" s="21">
        <v>38289</v>
      </c>
      <c r="B201" s="19"/>
      <c r="C201" s="29">
        <f t="shared" si="10"/>
        <v>5.1020000000000003</v>
      </c>
      <c r="D201">
        <v>53.43</v>
      </c>
      <c r="E201" s="23"/>
      <c r="F201" s="20">
        <f t="shared" si="9"/>
        <v>5.1020000000000003</v>
      </c>
      <c r="G201" s="23">
        <v>5102</v>
      </c>
      <c r="H201" s="23">
        <v>5176</v>
      </c>
      <c r="I201" s="24">
        <f t="shared" si="11"/>
        <v>38289</v>
      </c>
    </row>
    <row r="202" spans="1:11" ht="15" x14ac:dyDescent="0.25">
      <c r="A202" s="21">
        <v>38296</v>
      </c>
      <c r="B202" s="19"/>
      <c r="C202" s="29">
        <f t="shared" si="10"/>
        <v>5.1740000000000004</v>
      </c>
      <c r="D202">
        <v>49.81</v>
      </c>
      <c r="E202" s="25">
        <v>0.39296299999999995</v>
      </c>
      <c r="F202" s="20">
        <f t="shared" si="9"/>
        <v>5.1740000000000004</v>
      </c>
      <c r="G202" s="23">
        <v>5174</v>
      </c>
      <c r="H202" s="23">
        <v>5319</v>
      </c>
      <c r="I202" s="24">
        <f t="shared" si="11"/>
        <v>38296</v>
      </c>
      <c r="J202" s="27">
        <v>38292</v>
      </c>
      <c r="K202" s="25">
        <v>0.39296299999999995</v>
      </c>
    </row>
    <row r="203" spans="1:11" ht="15" x14ac:dyDescent="0.25">
      <c r="A203" s="21">
        <v>38303</v>
      </c>
      <c r="B203" s="19"/>
      <c r="C203" s="29">
        <f t="shared" si="10"/>
        <v>5.2489999999999997</v>
      </c>
      <c r="D203">
        <v>48</v>
      </c>
      <c r="E203" s="23"/>
      <c r="F203" s="20">
        <f t="shared" si="9"/>
        <v>5.2489999999999997</v>
      </c>
      <c r="G203" s="23">
        <v>5249</v>
      </c>
      <c r="H203" s="23">
        <v>5391</v>
      </c>
      <c r="I203" s="24">
        <f t="shared" si="11"/>
        <v>38303</v>
      </c>
    </row>
    <row r="204" spans="1:11" ht="15" x14ac:dyDescent="0.25">
      <c r="A204" s="21">
        <v>38310</v>
      </c>
      <c r="B204" s="19"/>
      <c r="C204" s="29">
        <f t="shared" si="10"/>
        <v>5.32</v>
      </c>
      <c r="D204">
        <v>47.02</v>
      </c>
      <c r="E204" s="23"/>
      <c r="F204" s="20">
        <f t="shared" si="9"/>
        <v>5.32</v>
      </c>
      <c r="G204" s="23">
        <v>5320</v>
      </c>
      <c r="H204" s="23">
        <v>5395</v>
      </c>
      <c r="I204" s="24">
        <f t="shared" si="11"/>
        <v>38310</v>
      </c>
    </row>
    <row r="205" spans="1:11" ht="15" x14ac:dyDescent="0.25">
      <c r="A205" s="21">
        <v>38317</v>
      </c>
      <c r="B205" s="19"/>
      <c r="C205" s="29">
        <f t="shared" si="10"/>
        <v>5.3780000000000001</v>
      </c>
      <c r="D205">
        <v>48.79</v>
      </c>
      <c r="E205" s="23"/>
      <c r="F205" s="20">
        <f t="shared" si="9"/>
        <v>5.3780000000000001</v>
      </c>
      <c r="G205" s="23">
        <v>5378</v>
      </c>
      <c r="H205" s="23">
        <v>5408</v>
      </c>
      <c r="I205" s="24">
        <f t="shared" si="11"/>
        <v>38317</v>
      </c>
    </row>
    <row r="206" spans="1:11" ht="15" x14ac:dyDescent="0.25">
      <c r="A206" s="21">
        <v>38324</v>
      </c>
      <c r="B206" s="19"/>
      <c r="C206" s="29">
        <f t="shared" si="10"/>
        <v>5.3979999999999997</v>
      </c>
      <c r="D206">
        <v>46.06</v>
      </c>
      <c r="E206" s="25">
        <v>0.39777000000000007</v>
      </c>
      <c r="F206" s="20">
        <f t="shared" si="9"/>
        <v>5.3979999999999997</v>
      </c>
      <c r="G206" s="23">
        <v>5398</v>
      </c>
      <c r="H206" s="23">
        <v>5396</v>
      </c>
      <c r="I206" s="24">
        <f t="shared" si="11"/>
        <v>38324</v>
      </c>
      <c r="J206" s="27">
        <v>38322</v>
      </c>
      <c r="K206" s="25">
        <v>0.39777000000000007</v>
      </c>
    </row>
    <row r="207" spans="1:11" ht="15" x14ac:dyDescent="0.25">
      <c r="A207" s="21">
        <v>38331</v>
      </c>
      <c r="B207" s="19"/>
      <c r="C207" s="29">
        <f t="shared" si="10"/>
        <v>5.41</v>
      </c>
      <c r="D207">
        <v>41.91</v>
      </c>
      <c r="E207" s="23"/>
      <c r="F207" s="20">
        <f t="shared" si="9"/>
        <v>5.41</v>
      </c>
      <c r="G207" s="23">
        <v>5410</v>
      </c>
      <c r="H207" s="23">
        <v>5439</v>
      </c>
      <c r="I207" s="24">
        <f t="shared" si="11"/>
        <v>38331</v>
      </c>
    </row>
    <row r="208" spans="1:11" ht="15" x14ac:dyDescent="0.25">
      <c r="A208" s="21">
        <v>38338</v>
      </c>
      <c r="B208" s="19"/>
      <c r="C208" s="29">
        <f t="shared" si="10"/>
        <v>5.4260000000000002</v>
      </c>
      <c r="D208">
        <v>43.5</v>
      </c>
      <c r="E208" s="23"/>
      <c r="F208" s="20">
        <f t="shared" si="9"/>
        <v>5.4260000000000002</v>
      </c>
      <c r="G208" s="23">
        <v>5426</v>
      </c>
      <c r="H208" s="23">
        <v>5461</v>
      </c>
      <c r="I208" s="24">
        <f t="shared" si="11"/>
        <v>38338</v>
      </c>
    </row>
    <row r="209" spans="1:12" ht="15" x14ac:dyDescent="0.25">
      <c r="A209" s="21">
        <v>38345</v>
      </c>
      <c r="B209" s="19"/>
      <c r="C209" s="29">
        <f t="shared" si="10"/>
        <v>5.4290000000000003</v>
      </c>
      <c r="D209">
        <v>44.39</v>
      </c>
      <c r="E209" s="23"/>
      <c r="F209" s="20">
        <f t="shared" si="9"/>
        <v>5.4290000000000003</v>
      </c>
      <c r="G209" s="23">
        <v>5429</v>
      </c>
      <c r="H209" s="23">
        <v>5421</v>
      </c>
      <c r="I209" s="24">
        <f t="shared" si="11"/>
        <v>38345</v>
      </c>
    </row>
    <row r="210" spans="1:12" ht="15" x14ac:dyDescent="0.25">
      <c r="A210" s="21">
        <v>38352</v>
      </c>
      <c r="B210" s="19"/>
      <c r="C210" s="29">
        <f t="shared" si="10"/>
        <v>5.4379999999999997</v>
      </c>
      <c r="D210">
        <v>42.52</v>
      </c>
      <c r="E210" s="23"/>
      <c r="F210" s="20">
        <f t="shared" si="9"/>
        <v>5.4379999999999997</v>
      </c>
      <c r="G210" s="23">
        <v>5438</v>
      </c>
      <c r="H210" s="23">
        <v>5430</v>
      </c>
      <c r="I210" s="24">
        <f t="shared" si="11"/>
        <v>38352</v>
      </c>
    </row>
    <row r="211" spans="1:12" ht="15" x14ac:dyDescent="0.25">
      <c r="A211" s="21">
        <v>38359</v>
      </c>
      <c r="B211" s="19">
        <v>2005</v>
      </c>
      <c r="C211" s="29">
        <f t="shared" si="10"/>
        <v>5.4359999999999999</v>
      </c>
      <c r="D211">
        <v>44.07</v>
      </c>
      <c r="E211" s="25">
        <v>0.39522699999999999</v>
      </c>
      <c r="F211" s="20">
        <f t="shared" si="9"/>
        <v>5.4359999999999999</v>
      </c>
      <c r="G211" s="23">
        <v>5436</v>
      </c>
      <c r="H211" s="23">
        <v>5430</v>
      </c>
      <c r="I211" s="24">
        <f t="shared" si="11"/>
        <v>38359</v>
      </c>
      <c r="J211" s="27">
        <v>38353</v>
      </c>
      <c r="K211" s="25">
        <v>0.39522699999999999</v>
      </c>
      <c r="L211" s="46">
        <f>AVERAGE(K211:K261)</f>
        <v>0.40958458333333336</v>
      </c>
    </row>
    <row r="212" spans="1:12" ht="15" x14ac:dyDescent="0.25">
      <c r="A212" s="21">
        <v>38366</v>
      </c>
      <c r="B212" s="19"/>
      <c r="C212" s="29">
        <f t="shared" si="10"/>
        <v>5.4249999999999998</v>
      </c>
      <c r="D212">
        <v>46.79</v>
      </c>
      <c r="E212" s="23"/>
      <c r="F212" s="20">
        <f t="shared" si="9"/>
        <v>5.4249999999999998</v>
      </c>
      <c r="G212" s="23">
        <v>5425</v>
      </c>
      <c r="H212" s="23">
        <v>5417</v>
      </c>
      <c r="I212" s="24">
        <f t="shared" si="11"/>
        <v>38366</v>
      </c>
    </row>
    <row r="213" spans="1:12" ht="15" x14ac:dyDescent="0.25">
      <c r="A213" s="21">
        <v>38373</v>
      </c>
      <c r="B213" s="19"/>
      <c r="C213" s="29">
        <f t="shared" si="10"/>
        <v>5.4329999999999998</v>
      </c>
      <c r="D213">
        <v>47.85</v>
      </c>
      <c r="E213" s="23"/>
      <c r="F213" s="20">
        <f t="shared" si="9"/>
        <v>5.4329999999999998</v>
      </c>
      <c r="G213" s="23">
        <v>5433</v>
      </c>
      <c r="H213" s="23">
        <v>5456</v>
      </c>
      <c r="I213" s="24">
        <f t="shared" si="11"/>
        <v>38373</v>
      </c>
    </row>
    <row r="214" spans="1:12" ht="15" x14ac:dyDescent="0.25">
      <c r="A214" s="21">
        <v>38380</v>
      </c>
      <c r="B214" s="19"/>
      <c r="C214" s="29">
        <f t="shared" si="10"/>
        <v>5.4349999999999996</v>
      </c>
      <c r="D214">
        <v>48.56</v>
      </c>
      <c r="E214" s="23"/>
      <c r="F214" s="20">
        <f t="shared" si="9"/>
        <v>5.4349999999999996</v>
      </c>
      <c r="G214" s="23">
        <v>5435</v>
      </c>
      <c r="H214" s="23">
        <v>5437</v>
      </c>
      <c r="I214" s="24">
        <f t="shared" si="11"/>
        <v>38380</v>
      </c>
    </row>
    <row r="215" spans="1:12" ht="15" x14ac:dyDescent="0.25">
      <c r="A215" s="21">
        <v>38387</v>
      </c>
      <c r="B215" s="19"/>
      <c r="C215" s="29">
        <f t="shared" si="10"/>
        <v>5.4329999999999998</v>
      </c>
      <c r="D215">
        <v>46.97</v>
      </c>
      <c r="E215" s="25">
        <v>0.40617399999999998</v>
      </c>
      <c r="F215" s="20">
        <f t="shared" si="9"/>
        <v>5.4329999999999998</v>
      </c>
      <c r="G215" s="23">
        <v>5433</v>
      </c>
      <c r="H215" s="23">
        <v>5421</v>
      </c>
      <c r="I215" s="24">
        <f t="shared" si="11"/>
        <v>38387</v>
      </c>
      <c r="J215" s="27">
        <v>38384</v>
      </c>
      <c r="K215" s="25">
        <v>0.40617399999999998</v>
      </c>
    </row>
    <row r="216" spans="1:12" ht="15" x14ac:dyDescent="0.25">
      <c r="A216" s="21">
        <v>38394</v>
      </c>
      <c r="B216" s="19"/>
      <c r="C216" s="29">
        <f t="shared" si="10"/>
        <v>5.4349999999999996</v>
      </c>
      <c r="D216">
        <v>46.08</v>
      </c>
      <c r="E216" s="23"/>
      <c r="F216" s="20">
        <f t="shared" si="9"/>
        <v>5.4349999999999996</v>
      </c>
      <c r="G216" s="23">
        <v>5435</v>
      </c>
      <c r="H216" s="23">
        <v>5427</v>
      </c>
      <c r="I216" s="24">
        <f t="shared" si="11"/>
        <v>38394</v>
      </c>
    </row>
    <row r="217" spans="1:12" ht="15" x14ac:dyDescent="0.25">
      <c r="A217" s="21">
        <v>38401</v>
      </c>
      <c r="B217" s="19"/>
      <c r="C217" s="29">
        <f t="shared" si="10"/>
        <v>5.43</v>
      </c>
      <c r="D217">
        <v>47.82</v>
      </c>
      <c r="E217" s="23"/>
      <c r="F217" s="20">
        <f t="shared" si="9"/>
        <v>5.43</v>
      </c>
      <c r="G217" s="23">
        <v>5430</v>
      </c>
      <c r="H217" s="23">
        <v>5436</v>
      </c>
      <c r="I217" s="24">
        <f t="shared" si="11"/>
        <v>38401</v>
      </c>
    </row>
    <row r="218" spans="1:12" ht="15" x14ac:dyDescent="0.25">
      <c r="A218" s="21">
        <v>38408</v>
      </c>
      <c r="B218" s="19"/>
      <c r="C218" s="29">
        <f t="shared" si="10"/>
        <v>5.444</v>
      </c>
      <c r="D218">
        <v>51.75</v>
      </c>
      <c r="E218" s="23"/>
      <c r="F218" s="20">
        <f t="shared" ref="F218:F281" si="12">+G218/1000</f>
        <v>5.444</v>
      </c>
      <c r="G218" s="23">
        <v>5444</v>
      </c>
      <c r="H218" s="23">
        <v>5492</v>
      </c>
      <c r="I218" s="24">
        <f t="shared" si="11"/>
        <v>38408</v>
      </c>
    </row>
    <row r="219" spans="1:12" ht="15" x14ac:dyDescent="0.25">
      <c r="A219" s="21">
        <v>38415</v>
      </c>
      <c r="B219" s="19"/>
      <c r="C219" s="29">
        <f t="shared" si="10"/>
        <v>5.4610000000000003</v>
      </c>
      <c r="D219">
        <v>52.74</v>
      </c>
      <c r="E219" s="25">
        <v>0.41294900000000007</v>
      </c>
      <c r="F219" s="20">
        <f t="shared" si="12"/>
        <v>5.4610000000000003</v>
      </c>
      <c r="G219" s="23">
        <v>5461</v>
      </c>
      <c r="H219" s="23">
        <v>5489</v>
      </c>
      <c r="I219" s="24">
        <f t="shared" si="11"/>
        <v>38415</v>
      </c>
      <c r="J219" s="27">
        <v>38412</v>
      </c>
      <c r="K219" s="25">
        <v>0.41294900000000007</v>
      </c>
    </row>
    <row r="220" spans="1:12" ht="15" x14ac:dyDescent="0.25">
      <c r="A220" s="21">
        <v>38422</v>
      </c>
      <c r="B220" s="19"/>
      <c r="C220" s="29">
        <f t="shared" si="10"/>
        <v>5.48</v>
      </c>
      <c r="D220">
        <v>54.22</v>
      </c>
      <c r="E220" s="23"/>
      <c r="F220" s="20">
        <f t="shared" si="12"/>
        <v>5.48</v>
      </c>
      <c r="G220" s="23">
        <v>5480</v>
      </c>
      <c r="H220" s="23">
        <v>5504</v>
      </c>
      <c r="I220" s="24">
        <f t="shared" si="11"/>
        <v>38422</v>
      </c>
    </row>
    <row r="221" spans="1:12" ht="15" x14ac:dyDescent="0.25">
      <c r="A221" s="21">
        <v>38429</v>
      </c>
      <c r="B221" s="19"/>
      <c r="C221" s="29">
        <f t="shared" si="10"/>
        <v>5.4909999999999997</v>
      </c>
      <c r="D221">
        <v>55.93</v>
      </c>
      <c r="E221" s="23"/>
      <c r="F221" s="20">
        <f t="shared" si="12"/>
        <v>5.4909999999999997</v>
      </c>
      <c r="G221" s="23">
        <v>5491</v>
      </c>
      <c r="H221" s="23">
        <v>5480</v>
      </c>
      <c r="I221" s="24">
        <f t="shared" si="11"/>
        <v>38429</v>
      </c>
    </row>
    <row r="222" spans="1:12" ht="15" x14ac:dyDescent="0.25">
      <c r="A222" s="21">
        <v>38436</v>
      </c>
      <c r="B222" s="19"/>
      <c r="C222" s="29">
        <f t="shared" si="10"/>
        <v>5.492</v>
      </c>
      <c r="D222">
        <v>52.95</v>
      </c>
      <c r="E222" s="23"/>
      <c r="F222" s="20">
        <f t="shared" si="12"/>
        <v>5.492</v>
      </c>
      <c r="G222" s="23">
        <v>5492</v>
      </c>
      <c r="H222" s="23">
        <v>5496</v>
      </c>
      <c r="I222" s="24">
        <f t="shared" si="11"/>
        <v>38436</v>
      </c>
    </row>
    <row r="223" spans="1:12" ht="15" x14ac:dyDescent="0.25">
      <c r="A223" s="21">
        <v>38443</v>
      </c>
      <c r="B223" s="19"/>
      <c r="C223" s="29">
        <f t="shared" si="10"/>
        <v>5.4960000000000004</v>
      </c>
      <c r="D223">
        <v>54.97</v>
      </c>
      <c r="E223" s="25">
        <v>0.41280400000000006</v>
      </c>
      <c r="F223" s="20">
        <f t="shared" si="12"/>
        <v>5.4960000000000004</v>
      </c>
      <c r="G223" s="23">
        <v>5496</v>
      </c>
      <c r="H223" s="23">
        <v>5504</v>
      </c>
      <c r="I223" s="24">
        <f t="shared" si="11"/>
        <v>38443</v>
      </c>
      <c r="J223" s="27">
        <v>38443</v>
      </c>
      <c r="K223" s="25">
        <v>0.41280400000000006</v>
      </c>
    </row>
    <row r="224" spans="1:12" ht="15" x14ac:dyDescent="0.25">
      <c r="A224" s="21">
        <v>38450</v>
      </c>
      <c r="B224" s="19"/>
      <c r="C224" s="29">
        <f t="shared" si="10"/>
        <v>5.4770000000000003</v>
      </c>
      <c r="D224">
        <v>55.24</v>
      </c>
      <c r="E224" s="23"/>
      <c r="F224" s="20">
        <f t="shared" si="12"/>
        <v>5.4770000000000003</v>
      </c>
      <c r="G224" s="23">
        <v>5477</v>
      </c>
      <c r="H224" s="23">
        <v>5428</v>
      </c>
      <c r="I224" s="24">
        <f t="shared" si="11"/>
        <v>38450</v>
      </c>
    </row>
    <row r="225" spans="1:11" ht="15" x14ac:dyDescent="0.25">
      <c r="A225" s="21">
        <v>38457</v>
      </c>
      <c r="B225" s="19"/>
      <c r="C225" s="29">
        <f t="shared" si="10"/>
        <v>5.4669999999999996</v>
      </c>
      <c r="D225">
        <v>51.44</v>
      </c>
      <c r="E225" s="23"/>
      <c r="F225" s="20">
        <f t="shared" si="12"/>
        <v>5.4669999999999996</v>
      </c>
      <c r="G225" s="23">
        <v>5467</v>
      </c>
      <c r="H225" s="23">
        <v>5441</v>
      </c>
      <c r="I225" s="24">
        <f t="shared" si="11"/>
        <v>38457</v>
      </c>
    </row>
    <row r="226" spans="1:11" ht="15" x14ac:dyDescent="0.25">
      <c r="A226" s="21">
        <v>38464</v>
      </c>
      <c r="B226" s="19"/>
      <c r="C226" s="29">
        <f t="shared" si="10"/>
        <v>5.4470000000000001</v>
      </c>
      <c r="D226">
        <v>52.39</v>
      </c>
      <c r="E226" s="23"/>
      <c r="F226" s="20">
        <f t="shared" si="12"/>
        <v>5.4470000000000001</v>
      </c>
      <c r="G226" s="23">
        <v>5447</v>
      </c>
      <c r="H226" s="23">
        <v>5415</v>
      </c>
      <c r="I226" s="24">
        <f t="shared" si="11"/>
        <v>38464</v>
      </c>
    </row>
    <row r="227" spans="1:11" ht="15" x14ac:dyDescent="0.25">
      <c r="A227" s="21">
        <v>38471</v>
      </c>
      <c r="B227" s="19"/>
      <c r="C227" s="29">
        <f t="shared" si="10"/>
        <v>5.4269999999999996</v>
      </c>
      <c r="D227">
        <v>52</v>
      </c>
      <c r="E227" s="23"/>
      <c r="F227" s="20">
        <f t="shared" si="12"/>
        <v>5.4269999999999996</v>
      </c>
      <c r="G227" s="23">
        <v>5427</v>
      </c>
      <c r="H227" s="23">
        <v>5423</v>
      </c>
      <c r="I227" s="24">
        <f t="shared" si="11"/>
        <v>38471</v>
      </c>
    </row>
    <row r="228" spans="1:11" ht="15" x14ac:dyDescent="0.25">
      <c r="A228" s="21">
        <v>38478</v>
      </c>
      <c r="B228" s="19"/>
      <c r="C228" s="29">
        <f t="shared" si="10"/>
        <v>5.4470000000000001</v>
      </c>
      <c r="D228">
        <v>50.64</v>
      </c>
      <c r="E228" s="25">
        <v>0.40887700000000005</v>
      </c>
      <c r="F228" s="20">
        <f t="shared" si="12"/>
        <v>5.4470000000000001</v>
      </c>
      <c r="G228" s="23">
        <v>5447</v>
      </c>
      <c r="H228" s="23">
        <v>5510</v>
      </c>
      <c r="I228" s="24">
        <f t="shared" si="11"/>
        <v>38478</v>
      </c>
      <c r="J228" s="27">
        <v>38473</v>
      </c>
      <c r="K228" s="25">
        <v>0.40887700000000005</v>
      </c>
    </row>
    <row r="229" spans="1:11" ht="15" x14ac:dyDescent="0.25">
      <c r="A229" s="21">
        <v>38485</v>
      </c>
      <c r="B229" s="19"/>
      <c r="C229" s="29">
        <f t="shared" si="10"/>
        <v>5.4669999999999996</v>
      </c>
      <c r="D229">
        <v>50.33</v>
      </c>
      <c r="E229" s="23"/>
      <c r="F229" s="20">
        <f t="shared" si="12"/>
        <v>5.4669999999999996</v>
      </c>
      <c r="G229" s="23">
        <v>5467</v>
      </c>
      <c r="H229" s="23">
        <v>5521</v>
      </c>
      <c r="I229" s="24">
        <f t="shared" si="11"/>
        <v>38485</v>
      </c>
    </row>
    <row r="230" spans="1:11" ht="15" x14ac:dyDescent="0.25">
      <c r="A230" s="21">
        <v>38492</v>
      </c>
      <c r="B230" s="19"/>
      <c r="C230" s="29">
        <f t="shared" si="10"/>
        <v>5.4980000000000002</v>
      </c>
      <c r="D230">
        <v>47.77</v>
      </c>
      <c r="E230" s="23"/>
      <c r="F230" s="20">
        <f t="shared" si="12"/>
        <v>5.4980000000000002</v>
      </c>
      <c r="G230" s="23">
        <v>5498</v>
      </c>
      <c r="H230" s="23">
        <v>5539</v>
      </c>
      <c r="I230" s="24">
        <f t="shared" si="11"/>
        <v>38492</v>
      </c>
    </row>
    <row r="231" spans="1:11" ht="15" x14ac:dyDescent="0.25">
      <c r="A231" s="21">
        <v>38499</v>
      </c>
      <c r="B231" s="19"/>
      <c r="C231" s="29">
        <f t="shared" si="10"/>
        <v>5.5270000000000001</v>
      </c>
      <c r="D231">
        <v>50.15</v>
      </c>
      <c r="E231" s="23"/>
      <c r="F231" s="20">
        <f t="shared" si="12"/>
        <v>5.5270000000000001</v>
      </c>
      <c r="G231" s="23">
        <v>5527</v>
      </c>
      <c r="H231" s="23">
        <v>5537</v>
      </c>
      <c r="I231" s="24">
        <f t="shared" si="11"/>
        <v>38499</v>
      </c>
    </row>
    <row r="232" spans="1:11" ht="15" x14ac:dyDescent="0.25">
      <c r="A232" s="21">
        <v>38506</v>
      </c>
      <c r="B232" s="19"/>
      <c r="C232" s="29">
        <f t="shared" si="10"/>
        <v>5.5279999999999996</v>
      </c>
      <c r="D232">
        <v>53.76</v>
      </c>
      <c r="E232" s="25">
        <v>0.40788199999999997</v>
      </c>
      <c r="F232" s="20">
        <f t="shared" si="12"/>
        <v>5.5279999999999996</v>
      </c>
      <c r="G232" s="23">
        <v>5528</v>
      </c>
      <c r="H232" s="23">
        <v>5515</v>
      </c>
      <c r="I232" s="24">
        <f t="shared" si="11"/>
        <v>38506</v>
      </c>
      <c r="J232" s="27">
        <v>38504</v>
      </c>
      <c r="K232" s="25">
        <v>0.40788199999999997</v>
      </c>
    </row>
    <row r="233" spans="1:11" ht="15" x14ac:dyDescent="0.25">
      <c r="A233" s="21">
        <v>38513</v>
      </c>
      <c r="B233" s="19"/>
      <c r="C233" s="29">
        <f t="shared" si="10"/>
        <v>5.5330000000000004</v>
      </c>
      <c r="D233">
        <v>53.74</v>
      </c>
      <c r="E233" s="23"/>
      <c r="F233" s="20">
        <f t="shared" si="12"/>
        <v>5.5330000000000004</v>
      </c>
      <c r="G233" s="23">
        <v>5533</v>
      </c>
      <c r="H233" s="23">
        <v>5542</v>
      </c>
      <c r="I233" s="24">
        <f t="shared" si="11"/>
        <v>38513</v>
      </c>
    </row>
    <row r="234" spans="1:11" ht="15" x14ac:dyDescent="0.25">
      <c r="A234" s="21">
        <v>38520</v>
      </c>
      <c r="B234" s="19"/>
      <c r="C234" s="29">
        <f t="shared" si="10"/>
        <v>5.5339999999999998</v>
      </c>
      <c r="D234">
        <v>56.18</v>
      </c>
      <c r="E234" s="23"/>
      <c r="F234" s="20">
        <f t="shared" si="12"/>
        <v>5.5339999999999998</v>
      </c>
      <c r="G234" s="23">
        <v>5534</v>
      </c>
      <c r="H234" s="23">
        <v>5541</v>
      </c>
      <c r="I234" s="24">
        <f t="shared" si="11"/>
        <v>38520</v>
      </c>
    </row>
    <row r="235" spans="1:11" ht="15" x14ac:dyDescent="0.25">
      <c r="A235" s="21">
        <v>38527</v>
      </c>
      <c r="B235" s="19"/>
      <c r="C235" s="29">
        <f t="shared" si="10"/>
        <v>5.4889999999999999</v>
      </c>
      <c r="D235">
        <v>59.04</v>
      </c>
      <c r="E235" s="23"/>
      <c r="F235" s="20">
        <f t="shared" si="12"/>
        <v>5.4889999999999999</v>
      </c>
      <c r="G235" s="23">
        <v>5489</v>
      </c>
      <c r="H235" s="23">
        <v>5359</v>
      </c>
      <c r="I235" s="24">
        <f t="shared" si="11"/>
        <v>38527</v>
      </c>
    </row>
    <row r="236" spans="1:11" ht="15" x14ac:dyDescent="0.25">
      <c r="A236" s="21">
        <v>38534</v>
      </c>
      <c r="B236" s="19"/>
      <c r="C236" s="29">
        <f t="shared" si="10"/>
        <v>5.4850000000000003</v>
      </c>
      <c r="D236">
        <v>58.21</v>
      </c>
      <c r="E236" s="25">
        <v>0.40290000000000004</v>
      </c>
      <c r="F236" s="20">
        <f t="shared" si="12"/>
        <v>5.4850000000000003</v>
      </c>
      <c r="G236" s="23">
        <v>5485</v>
      </c>
      <c r="H236" s="23">
        <v>5498</v>
      </c>
      <c r="I236" s="24">
        <f t="shared" si="11"/>
        <v>38534</v>
      </c>
      <c r="J236" s="27">
        <v>38534</v>
      </c>
      <c r="K236" s="25">
        <v>0.40290000000000004</v>
      </c>
    </row>
    <row r="237" spans="1:11" ht="15" x14ac:dyDescent="0.25">
      <c r="A237" s="21">
        <v>38541</v>
      </c>
      <c r="B237" s="19"/>
      <c r="C237" s="29">
        <f t="shared" si="10"/>
        <v>5.4649999999999999</v>
      </c>
      <c r="D237">
        <v>60.36</v>
      </c>
      <c r="E237" s="23"/>
      <c r="F237" s="20">
        <f t="shared" si="12"/>
        <v>5.4649999999999999</v>
      </c>
      <c r="G237" s="23">
        <v>5465</v>
      </c>
      <c r="H237" s="23">
        <v>5463</v>
      </c>
      <c r="I237" s="24">
        <f t="shared" si="11"/>
        <v>38541</v>
      </c>
    </row>
    <row r="238" spans="1:11" ht="15" x14ac:dyDescent="0.25">
      <c r="A238" s="21">
        <v>38548</v>
      </c>
      <c r="B238" s="19"/>
      <c r="C238" s="29">
        <f t="shared" si="10"/>
        <v>5.27</v>
      </c>
      <c r="D238">
        <v>59.18</v>
      </c>
      <c r="E238" s="23"/>
      <c r="F238" s="20">
        <f t="shared" si="12"/>
        <v>5.27</v>
      </c>
      <c r="G238" s="23">
        <v>5270</v>
      </c>
      <c r="H238" s="23">
        <v>4758</v>
      </c>
      <c r="I238" s="24">
        <f t="shared" si="11"/>
        <v>38548</v>
      </c>
    </row>
    <row r="239" spans="1:11" ht="15" x14ac:dyDescent="0.25">
      <c r="A239" s="21">
        <v>38555</v>
      </c>
      <c r="B239" s="19"/>
      <c r="C239" s="29">
        <f t="shared" si="10"/>
        <v>5.2919999999999998</v>
      </c>
      <c r="D239">
        <v>57.3</v>
      </c>
      <c r="E239" s="23"/>
      <c r="F239" s="20">
        <f t="shared" si="12"/>
        <v>5.2919999999999998</v>
      </c>
      <c r="G239" s="23">
        <v>5292</v>
      </c>
      <c r="H239" s="23">
        <v>5448</v>
      </c>
      <c r="I239" s="24">
        <f t="shared" si="11"/>
        <v>38555</v>
      </c>
    </row>
    <row r="240" spans="1:11" ht="15" x14ac:dyDescent="0.25">
      <c r="A240" s="21">
        <v>38562</v>
      </c>
      <c r="B240" s="19"/>
      <c r="C240" s="29">
        <f t="shared" si="10"/>
        <v>5.2050000000000001</v>
      </c>
      <c r="D240">
        <v>59.39</v>
      </c>
      <c r="E240" s="23"/>
      <c r="F240" s="20">
        <f t="shared" si="12"/>
        <v>5.2050000000000001</v>
      </c>
      <c r="G240" s="23">
        <v>5205</v>
      </c>
      <c r="H240" s="23">
        <v>5149</v>
      </c>
      <c r="I240" s="24">
        <f t="shared" si="11"/>
        <v>38562</v>
      </c>
    </row>
    <row r="241" spans="1:11" ht="15" x14ac:dyDescent="0.25">
      <c r="A241" s="21">
        <v>38569</v>
      </c>
      <c r="B241" s="19"/>
      <c r="C241" s="29">
        <f t="shared" si="10"/>
        <v>5.1929999999999996</v>
      </c>
      <c r="D241">
        <v>61.64</v>
      </c>
      <c r="E241" s="25">
        <v>0.40880800000000006</v>
      </c>
      <c r="F241" s="20">
        <f t="shared" si="12"/>
        <v>5.1929999999999996</v>
      </c>
      <c r="G241" s="23">
        <v>5193</v>
      </c>
      <c r="H241" s="23">
        <v>5417</v>
      </c>
      <c r="I241" s="24">
        <f t="shared" si="11"/>
        <v>38569</v>
      </c>
      <c r="J241" s="27">
        <v>38565</v>
      </c>
      <c r="K241" s="25">
        <v>0.40880800000000006</v>
      </c>
    </row>
    <row r="242" spans="1:11" ht="15" x14ac:dyDescent="0.25">
      <c r="A242" s="21">
        <v>38576</v>
      </c>
      <c r="B242" s="19"/>
      <c r="C242" s="29">
        <f t="shared" si="10"/>
        <v>5.343</v>
      </c>
      <c r="D242">
        <v>64.849999999999994</v>
      </c>
      <c r="E242" s="23"/>
      <c r="F242" s="20">
        <f t="shared" si="12"/>
        <v>5.343</v>
      </c>
      <c r="G242" s="23">
        <v>5343</v>
      </c>
      <c r="H242" s="23">
        <v>5359</v>
      </c>
      <c r="I242" s="24">
        <f t="shared" si="11"/>
        <v>38576</v>
      </c>
    </row>
    <row r="243" spans="1:11" ht="15" x14ac:dyDescent="0.25">
      <c r="A243" s="21">
        <v>38583</v>
      </c>
      <c r="B243" s="19"/>
      <c r="C243" s="29">
        <f t="shared" si="10"/>
        <v>5.33</v>
      </c>
      <c r="D243">
        <v>64.92</v>
      </c>
      <c r="E243" s="23"/>
      <c r="F243" s="20">
        <f t="shared" si="12"/>
        <v>5.33</v>
      </c>
      <c r="G243" s="23">
        <v>5330</v>
      </c>
      <c r="H243" s="23">
        <v>5395</v>
      </c>
      <c r="I243" s="24">
        <f t="shared" si="11"/>
        <v>38583</v>
      </c>
    </row>
    <row r="244" spans="1:11" ht="15" x14ac:dyDescent="0.25">
      <c r="A244" s="21">
        <v>38590</v>
      </c>
      <c r="B244" s="19"/>
      <c r="C244" s="29">
        <f t="shared" si="10"/>
        <v>5.4</v>
      </c>
      <c r="D244">
        <v>66.34</v>
      </c>
      <c r="E244" s="23"/>
      <c r="F244" s="20">
        <f t="shared" si="12"/>
        <v>5.4</v>
      </c>
      <c r="G244" s="23">
        <v>5400</v>
      </c>
      <c r="H244" s="23">
        <v>5427</v>
      </c>
      <c r="I244" s="24">
        <f t="shared" si="11"/>
        <v>38590</v>
      </c>
    </row>
    <row r="245" spans="1:11" ht="15" x14ac:dyDescent="0.25">
      <c r="A245" s="21">
        <v>38597</v>
      </c>
      <c r="B245" s="19"/>
      <c r="C245" s="29">
        <f t="shared" si="10"/>
        <v>5.1349999999999998</v>
      </c>
      <c r="D245">
        <v>68.47</v>
      </c>
      <c r="E245" s="25">
        <v>0.40693900000000005</v>
      </c>
      <c r="F245" s="20">
        <f t="shared" si="12"/>
        <v>5.1349999999999998</v>
      </c>
      <c r="G245" s="23">
        <v>5135</v>
      </c>
      <c r="H245" s="23">
        <v>4360</v>
      </c>
      <c r="I245" s="24">
        <f t="shared" si="11"/>
        <v>38597</v>
      </c>
      <c r="J245" s="27">
        <v>38596</v>
      </c>
      <c r="K245" s="25">
        <v>0.40693900000000005</v>
      </c>
    </row>
    <row r="246" spans="1:11" ht="15" x14ac:dyDescent="0.25">
      <c r="A246" s="21">
        <v>38604</v>
      </c>
      <c r="B246" s="19"/>
      <c r="C246" s="29">
        <f t="shared" si="10"/>
        <v>4.8630000000000004</v>
      </c>
      <c r="D246">
        <v>64.81</v>
      </c>
      <c r="E246" s="23"/>
      <c r="F246" s="20">
        <f t="shared" si="12"/>
        <v>4.8630000000000004</v>
      </c>
      <c r="G246" s="23">
        <v>4863</v>
      </c>
      <c r="H246" s="23">
        <v>4268</v>
      </c>
      <c r="I246" s="24">
        <f t="shared" si="11"/>
        <v>38604</v>
      </c>
    </row>
    <row r="247" spans="1:11" ht="15" x14ac:dyDescent="0.25">
      <c r="A247" s="21">
        <v>38611</v>
      </c>
      <c r="B247" s="19"/>
      <c r="C247" s="29">
        <f t="shared" si="10"/>
        <v>4.6390000000000002</v>
      </c>
      <c r="D247">
        <v>63.84</v>
      </c>
      <c r="E247" s="23"/>
      <c r="F247" s="20">
        <f t="shared" si="12"/>
        <v>4.6390000000000002</v>
      </c>
      <c r="G247" s="23">
        <v>4639</v>
      </c>
      <c r="H247" s="23">
        <v>4500</v>
      </c>
      <c r="I247" s="24">
        <f t="shared" si="11"/>
        <v>38611</v>
      </c>
    </row>
    <row r="248" spans="1:11" ht="15" x14ac:dyDescent="0.25">
      <c r="A248" s="21">
        <v>38618</v>
      </c>
      <c r="B248" s="19"/>
      <c r="C248" s="29">
        <f t="shared" si="10"/>
        <v>4.3689999999999998</v>
      </c>
      <c r="D248">
        <v>66.430000000000007</v>
      </c>
      <c r="E248" s="23"/>
      <c r="F248" s="20">
        <f t="shared" si="12"/>
        <v>4.3689999999999998</v>
      </c>
      <c r="G248" s="23">
        <v>4369</v>
      </c>
      <c r="H248" s="23">
        <v>4348</v>
      </c>
      <c r="I248" s="24">
        <f t="shared" si="11"/>
        <v>38618</v>
      </c>
    </row>
    <row r="249" spans="1:11" ht="15" x14ac:dyDescent="0.25">
      <c r="A249" s="21">
        <v>38625</v>
      </c>
      <c r="B249" s="19"/>
      <c r="C249" s="29">
        <f t="shared" si="10"/>
        <v>4.2320000000000002</v>
      </c>
      <c r="D249">
        <v>66.06</v>
      </c>
      <c r="E249" s="23"/>
      <c r="F249" s="20">
        <f t="shared" si="12"/>
        <v>4.2320000000000002</v>
      </c>
      <c r="G249" s="23">
        <v>4232</v>
      </c>
      <c r="H249" s="23">
        <v>3813</v>
      </c>
      <c r="I249" s="24">
        <f t="shared" si="11"/>
        <v>38625</v>
      </c>
    </row>
    <row r="250" spans="1:11" ht="15" x14ac:dyDescent="0.25">
      <c r="A250" s="21">
        <v>38632</v>
      </c>
      <c r="B250" s="19"/>
      <c r="C250" s="29">
        <f t="shared" si="10"/>
        <v>4.141</v>
      </c>
      <c r="D250">
        <v>63.06</v>
      </c>
      <c r="E250" s="25">
        <v>0.41741</v>
      </c>
      <c r="F250" s="20">
        <f t="shared" si="12"/>
        <v>4.141</v>
      </c>
      <c r="G250" s="23">
        <v>4141</v>
      </c>
      <c r="H250" s="23">
        <v>3901</v>
      </c>
      <c r="I250" s="24">
        <f t="shared" si="11"/>
        <v>38632</v>
      </c>
      <c r="J250" s="27">
        <v>38626</v>
      </c>
      <c r="K250" s="25">
        <v>0.41741</v>
      </c>
    </row>
    <row r="251" spans="1:11" ht="15" x14ac:dyDescent="0.25">
      <c r="A251" s="21">
        <v>38639</v>
      </c>
      <c r="B251" s="19"/>
      <c r="C251" s="29">
        <f t="shared" si="10"/>
        <v>4.0519999999999996</v>
      </c>
      <c r="D251">
        <v>62.87</v>
      </c>
      <c r="E251" s="23"/>
      <c r="F251" s="20">
        <f t="shared" si="12"/>
        <v>4.0519999999999996</v>
      </c>
      <c r="G251" s="23">
        <v>4052</v>
      </c>
      <c r="H251" s="23">
        <v>4147</v>
      </c>
      <c r="I251" s="24">
        <f t="shared" si="11"/>
        <v>38639</v>
      </c>
    </row>
    <row r="252" spans="1:11" ht="15" x14ac:dyDescent="0.25">
      <c r="A252" s="21">
        <v>38646</v>
      </c>
      <c r="B252" s="19"/>
      <c r="C252" s="29">
        <f t="shared" si="10"/>
        <v>3.992</v>
      </c>
      <c r="D252">
        <v>62.28</v>
      </c>
      <c r="E252" s="23"/>
      <c r="F252" s="20">
        <f t="shared" si="12"/>
        <v>3.992</v>
      </c>
      <c r="G252" s="23">
        <v>3992</v>
      </c>
      <c r="H252" s="23">
        <v>4108</v>
      </c>
      <c r="I252" s="24">
        <f t="shared" si="11"/>
        <v>38646</v>
      </c>
    </row>
    <row r="253" spans="1:11" ht="15" x14ac:dyDescent="0.25">
      <c r="A253" s="21">
        <v>38653</v>
      </c>
      <c r="B253" s="19"/>
      <c r="C253" s="29">
        <f t="shared" si="10"/>
        <v>4.056</v>
      </c>
      <c r="D253">
        <v>61.33</v>
      </c>
      <c r="E253" s="23"/>
      <c r="F253" s="20">
        <f t="shared" si="12"/>
        <v>4.056</v>
      </c>
      <c r="G253" s="23">
        <v>4056</v>
      </c>
      <c r="H253" s="23">
        <v>4068</v>
      </c>
      <c r="I253" s="24">
        <f t="shared" si="11"/>
        <v>38653</v>
      </c>
    </row>
    <row r="254" spans="1:11" ht="15" x14ac:dyDescent="0.25">
      <c r="A254" s="21">
        <v>38660</v>
      </c>
      <c r="B254" s="19"/>
      <c r="C254" s="29">
        <f t="shared" si="10"/>
        <v>4.157</v>
      </c>
      <c r="D254">
        <v>60.34</v>
      </c>
      <c r="E254" s="25">
        <v>0.41994599999999999</v>
      </c>
      <c r="F254" s="20">
        <f t="shared" si="12"/>
        <v>4.157</v>
      </c>
      <c r="G254" s="23">
        <v>4157</v>
      </c>
      <c r="H254" s="23">
        <v>4306</v>
      </c>
      <c r="I254" s="24">
        <f t="shared" si="11"/>
        <v>38660</v>
      </c>
      <c r="J254" s="27">
        <v>38657</v>
      </c>
      <c r="K254" s="25">
        <v>0.41994599999999999</v>
      </c>
    </row>
    <row r="255" spans="1:11" ht="15" x14ac:dyDescent="0.25">
      <c r="A255" s="21">
        <v>38667</v>
      </c>
      <c r="B255" s="19"/>
      <c r="C255" s="29">
        <f t="shared" si="10"/>
        <v>4.266</v>
      </c>
      <c r="D255">
        <v>58.8</v>
      </c>
      <c r="E255" s="23"/>
      <c r="F255" s="20">
        <f t="shared" si="12"/>
        <v>4.266</v>
      </c>
      <c r="G255" s="23">
        <v>4266</v>
      </c>
      <c r="H255" s="23">
        <v>4583</v>
      </c>
      <c r="I255" s="24">
        <f t="shared" si="11"/>
        <v>38667</v>
      </c>
    </row>
    <row r="256" spans="1:11" ht="15" x14ac:dyDescent="0.25">
      <c r="A256" s="21">
        <v>38674</v>
      </c>
      <c r="B256" s="19"/>
      <c r="C256" s="29">
        <f t="shared" si="10"/>
        <v>4.3840000000000003</v>
      </c>
      <c r="D256">
        <v>57</v>
      </c>
      <c r="E256" s="23"/>
      <c r="F256" s="20">
        <f t="shared" si="12"/>
        <v>4.3840000000000003</v>
      </c>
      <c r="G256" s="23">
        <v>4384</v>
      </c>
      <c r="H256" s="23">
        <v>4579</v>
      </c>
      <c r="I256" s="24">
        <f t="shared" si="11"/>
        <v>38674</v>
      </c>
    </row>
    <row r="257" spans="1:12" ht="15" x14ac:dyDescent="0.25">
      <c r="A257" s="21">
        <v>38681</v>
      </c>
      <c r="B257" s="19"/>
      <c r="C257" s="29">
        <f t="shared" si="10"/>
        <v>4.5579999999999998</v>
      </c>
      <c r="D257">
        <v>58.13</v>
      </c>
      <c r="E257" s="23"/>
      <c r="F257" s="20">
        <f t="shared" si="12"/>
        <v>4.5579999999999998</v>
      </c>
      <c r="G257" s="23">
        <v>4558</v>
      </c>
      <c r="H257" s="23">
        <v>4765</v>
      </c>
      <c r="I257" s="24">
        <f t="shared" si="11"/>
        <v>38681</v>
      </c>
    </row>
    <row r="258" spans="1:12" ht="15" x14ac:dyDescent="0.25">
      <c r="A258" s="21">
        <v>38688</v>
      </c>
      <c r="B258" s="19"/>
      <c r="C258" s="29">
        <f t="shared" ref="C258:C321" si="13">+F258</f>
        <v>4.7370000000000001</v>
      </c>
      <c r="D258">
        <v>57.78</v>
      </c>
      <c r="E258" s="25">
        <v>0.41509900000000005</v>
      </c>
      <c r="F258" s="20">
        <f t="shared" si="12"/>
        <v>4.7370000000000001</v>
      </c>
      <c r="G258" s="23">
        <v>4737</v>
      </c>
      <c r="H258" s="23">
        <v>5021</v>
      </c>
      <c r="I258" s="24">
        <f t="shared" si="11"/>
        <v>38688</v>
      </c>
      <c r="J258" s="27">
        <v>38687</v>
      </c>
      <c r="K258" s="25">
        <v>0.41509900000000005</v>
      </c>
    </row>
    <row r="259" spans="1:12" ht="15" x14ac:dyDescent="0.25">
      <c r="A259" s="21">
        <v>38695</v>
      </c>
      <c r="B259" s="19"/>
      <c r="C259" s="29">
        <f t="shared" si="13"/>
        <v>4.8250000000000002</v>
      </c>
      <c r="D259">
        <v>59.83</v>
      </c>
      <c r="E259" s="23"/>
      <c r="F259" s="20">
        <f t="shared" si="12"/>
        <v>4.8250000000000002</v>
      </c>
      <c r="G259" s="23">
        <v>4825</v>
      </c>
      <c r="H259" s="23">
        <v>4933</v>
      </c>
      <c r="I259" s="24">
        <f t="shared" ref="I259:I322" si="14">+A259</f>
        <v>38695</v>
      </c>
    </row>
    <row r="260" spans="1:12" ht="15" x14ac:dyDescent="0.25">
      <c r="A260" s="21">
        <v>38702</v>
      </c>
      <c r="B260" s="19"/>
      <c r="C260" s="29">
        <f t="shared" si="13"/>
        <v>4.9020000000000001</v>
      </c>
      <c r="D260">
        <v>60.32</v>
      </c>
      <c r="E260" s="23"/>
      <c r="F260" s="20">
        <f t="shared" si="12"/>
        <v>4.9020000000000001</v>
      </c>
      <c r="G260" s="23">
        <v>4902</v>
      </c>
      <c r="H260" s="23">
        <v>4890</v>
      </c>
      <c r="I260" s="24">
        <f t="shared" si="14"/>
        <v>38702</v>
      </c>
    </row>
    <row r="261" spans="1:12" ht="15" x14ac:dyDescent="0.25">
      <c r="A261" s="21">
        <v>38709</v>
      </c>
      <c r="B261" s="19"/>
      <c r="C261" s="29">
        <f t="shared" si="13"/>
        <v>4.9340000000000002</v>
      </c>
      <c r="D261">
        <v>57.97</v>
      </c>
      <c r="E261" s="23"/>
      <c r="F261" s="20">
        <f t="shared" si="12"/>
        <v>4.9340000000000002</v>
      </c>
      <c r="G261" s="23">
        <v>4934</v>
      </c>
      <c r="H261" s="23">
        <v>4891</v>
      </c>
      <c r="I261" s="24">
        <f t="shared" si="14"/>
        <v>38709</v>
      </c>
    </row>
    <row r="262" spans="1:12" ht="15" x14ac:dyDescent="0.25">
      <c r="A262" s="21">
        <v>38716</v>
      </c>
      <c r="B262" s="19"/>
      <c r="C262" s="29">
        <f t="shared" si="13"/>
        <v>4.8949999999999996</v>
      </c>
      <c r="D262">
        <v>59.82</v>
      </c>
      <c r="E262" s="23"/>
      <c r="F262" s="20">
        <f t="shared" si="12"/>
        <v>4.8949999999999996</v>
      </c>
      <c r="G262" s="23">
        <v>4895</v>
      </c>
      <c r="H262" s="23">
        <v>4864</v>
      </c>
      <c r="I262" s="24">
        <f t="shared" si="14"/>
        <v>38716</v>
      </c>
    </row>
    <row r="263" spans="1:12" ht="15" x14ac:dyDescent="0.25">
      <c r="A263" s="21">
        <v>38723</v>
      </c>
      <c r="B263" s="19"/>
      <c r="C263" s="29">
        <f t="shared" si="13"/>
        <v>4.9169999999999998</v>
      </c>
      <c r="D263">
        <v>63.39</v>
      </c>
      <c r="E263" s="25">
        <v>0.42176199999999991</v>
      </c>
      <c r="F263" s="20">
        <f t="shared" si="12"/>
        <v>4.9169999999999998</v>
      </c>
      <c r="G263" s="23">
        <v>4917</v>
      </c>
      <c r="H263" s="23">
        <v>5023</v>
      </c>
      <c r="I263" s="24">
        <f t="shared" si="14"/>
        <v>38723</v>
      </c>
      <c r="J263" s="27">
        <v>38718</v>
      </c>
      <c r="K263" s="25">
        <v>0.42176199999999991</v>
      </c>
      <c r="L263" s="46">
        <f>AVERAGE(K263:K313)</f>
        <v>0.42779916666666667</v>
      </c>
    </row>
    <row r="264" spans="1:12" ht="15" x14ac:dyDescent="0.25">
      <c r="A264" s="21">
        <v>38730</v>
      </c>
      <c r="B264" s="19"/>
      <c r="C264" s="29">
        <f t="shared" si="13"/>
        <v>4.9720000000000004</v>
      </c>
      <c r="D264">
        <v>63.74</v>
      </c>
      <c r="E264" s="23"/>
      <c r="F264" s="20">
        <f t="shared" si="12"/>
        <v>4.9720000000000004</v>
      </c>
      <c r="G264" s="23">
        <v>4972</v>
      </c>
      <c r="H264" s="23">
        <v>5110</v>
      </c>
      <c r="I264" s="24">
        <f t="shared" si="14"/>
        <v>38730</v>
      </c>
    </row>
    <row r="265" spans="1:12" ht="15" x14ac:dyDescent="0.25">
      <c r="A265" s="21">
        <v>38737</v>
      </c>
      <c r="B265" s="19"/>
      <c r="C265" s="29">
        <f t="shared" si="13"/>
        <v>5.0289999999999999</v>
      </c>
      <c r="D265">
        <v>66.790000000000006</v>
      </c>
      <c r="E265" s="23"/>
      <c r="F265" s="20">
        <f t="shared" si="12"/>
        <v>5.0289999999999999</v>
      </c>
      <c r="G265" s="23">
        <v>5029</v>
      </c>
      <c r="H265" s="23">
        <v>5119</v>
      </c>
      <c r="I265" s="24">
        <f t="shared" si="14"/>
        <v>38737</v>
      </c>
    </row>
    <row r="266" spans="1:12" ht="15" x14ac:dyDescent="0.25">
      <c r="A266" s="21">
        <v>38744</v>
      </c>
      <c r="B266" s="19"/>
      <c r="C266" s="29">
        <f t="shared" si="13"/>
        <v>5.0289999999999999</v>
      </c>
      <c r="D266">
        <v>66.819999999999993</v>
      </c>
      <c r="E266" s="23"/>
      <c r="F266" s="20">
        <f t="shared" si="12"/>
        <v>5.0289999999999999</v>
      </c>
      <c r="G266" s="23">
        <v>5029</v>
      </c>
      <c r="H266" s="23">
        <v>4862</v>
      </c>
      <c r="I266" s="24">
        <f t="shared" si="14"/>
        <v>38744</v>
      </c>
    </row>
    <row r="267" spans="1:12" ht="15" x14ac:dyDescent="0.25">
      <c r="A267" s="21">
        <v>38751</v>
      </c>
      <c r="B267" s="19"/>
      <c r="C267" s="29">
        <f t="shared" si="13"/>
        <v>4.9989999999999997</v>
      </c>
      <c r="D267">
        <v>66.59</v>
      </c>
      <c r="E267" s="25">
        <v>0.419373</v>
      </c>
      <c r="F267" s="20">
        <f t="shared" si="12"/>
        <v>4.9989999999999997</v>
      </c>
      <c r="G267" s="23">
        <v>4999</v>
      </c>
      <c r="H267" s="23">
        <v>4903</v>
      </c>
      <c r="I267" s="24">
        <f t="shared" si="14"/>
        <v>38751</v>
      </c>
      <c r="J267" s="27">
        <v>38749</v>
      </c>
      <c r="K267" s="25">
        <v>0.419373</v>
      </c>
    </row>
    <row r="268" spans="1:12" ht="15" x14ac:dyDescent="0.25">
      <c r="A268" s="21">
        <v>38758</v>
      </c>
      <c r="B268" s="19"/>
      <c r="C268" s="29">
        <f t="shared" si="13"/>
        <v>4.9720000000000004</v>
      </c>
      <c r="D268">
        <v>63.06</v>
      </c>
      <c r="E268" s="23"/>
      <c r="F268" s="20">
        <f t="shared" si="12"/>
        <v>4.9720000000000004</v>
      </c>
      <c r="G268" s="23">
        <v>4972</v>
      </c>
      <c r="H268" s="23">
        <v>5003</v>
      </c>
      <c r="I268" s="24">
        <f t="shared" si="14"/>
        <v>38758</v>
      </c>
    </row>
    <row r="269" spans="1:12" ht="15" x14ac:dyDescent="0.25">
      <c r="A269" s="21">
        <v>38765</v>
      </c>
      <c r="B269" s="19"/>
      <c r="C269" s="29">
        <f t="shared" si="13"/>
        <v>4.9409999999999998</v>
      </c>
      <c r="D269">
        <v>59.37</v>
      </c>
      <c r="E269" s="23"/>
      <c r="F269" s="20">
        <f t="shared" si="12"/>
        <v>4.9409999999999998</v>
      </c>
      <c r="G269" s="23">
        <v>4941</v>
      </c>
      <c r="H269" s="23">
        <v>4997</v>
      </c>
      <c r="I269" s="24">
        <f t="shared" si="14"/>
        <v>38765</v>
      </c>
    </row>
    <row r="270" spans="1:12" ht="15" x14ac:dyDescent="0.25">
      <c r="A270" s="21">
        <v>38772</v>
      </c>
      <c r="B270" s="19"/>
      <c r="C270" s="29">
        <f t="shared" si="13"/>
        <v>4.9720000000000004</v>
      </c>
      <c r="D270">
        <v>59.93</v>
      </c>
      <c r="E270" s="23"/>
      <c r="F270" s="20">
        <f t="shared" si="12"/>
        <v>4.9720000000000004</v>
      </c>
      <c r="G270" s="23">
        <v>4972</v>
      </c>
      <c r="H270" s="23">
        <v>4985</v>
      </c>
      <c r="I270" s="24">
        <f t="shared" si="14"/>
        <v>38772</v>
      </c>
    </row>
    <row r="271" spans="1:12" ht="15" x14ac:dyDescent="0.25">
      <c r="A271" s="21">
        <v>38779</v>
      </c>
      <c r="B271" s="19"/>
      <c r="C271" s="29">
        <f t="shared" si="13"/>
        <v>5.01</v>
      </c>
      <c r="D271">
        <v>62.27</v>
      </c>
      <c r="E271" s="25">
        <v>0.42667400000000005</v>
      </c>
      <c r="F271" s="20">
        <f t="shared" si="12"/>
        <v>5.01</v>
      </c>
      <c r="G271" s="23">
        <v>5010</v>
      </c>
      <c r="H271" s="23">
        <v>5054</v>
      </c>
      <c r="I271" s="24">
        <f t="shared" si="14"/>
        <v>38779</v>
      </c>
      <c r="J271" s="27">
        <v>38777</v>
      </c>
      <c r="K271" s="25">
        <v>0.42667400000000005</v>
      </c>
    </row>
    <row r="272" spans="1:12" ht="15" x14ac:dyDescent="0.25">
      <c r="A272" s="21">
        <v>38786</v>
      </c>
      <c r="B272" s="19"/>
      <c r="C272" s="29">
        <f t="shared" si="13"/>
        <v>5.048</v>
      </c>
      <c r="D272">
        <v>60.89</v>
      </c>
      <c r="E272" s="23"/>
      <c r="F272" s="20">
        <f t="shared" si="12"/>
        <v>5.048</v>
      </c>
      <c r="G272" s="23">
        <v>5048</v>
      </c>
      <c r="H272" s="23">
        <v>5154</v>
      </c>
      <c r="I272" s="24">
        <f t="shared" si="14"/>
        <v>38786</v>
      </c>
    </row>
    <row r="273" spans="1:11" ht="15" x14ac:dyDescent="0.25">
      <c r="A273" s="21">
        <v>38793</v>
      </c>
      <c r="B273" s="19"/>
      <c r="C273" s="29">
        <f t="shared" si="13"/>
        <v>5.0549999999999997</v>
      </c>
      <c r="D273">
        <v>62.64</v>
      </c>
      <c r="E273" s="23"/>
      <c r="F273" s="20">
        <f t="shared" si="12"/>
        <v>5.0549999999999997</v>
      </c>
      <c r="G273" s="23">
        <v>5055</v>
      </c>
      <c r="H273" s="23">
        <v>5027</v>
      </c>
      <c r="I273" s="24">
        <f t="shared" si="14"/>
        <v>38793</v>
      </c>
    </row>
    <row r="274" spans="1:11" ht="15" x14ac:dyDescent="0.25">
      <c r="A274" s="21">
        <v>38800</v>
      </c>
      <c r="B274" s="19"/>
      <c r="C274" s="29">
        <f t="shared" si="13"/>
        <v>5.0629999999999997</v>
      </c>
      <c r="D274">
        <v>61.36</v>
      </c>
      <c r="E274" s="23"/>
      <c r="F274" s="20">
        <f t="shared" si="12"/>
        <v>5.0629999999999997</v>
      </c>
      <c r="G274" s="23">
        <v>5063</v>
      </c>
      <c r="H274" s="23">
        <v>5016</v>
      </c>
      <c r="I274" s="24">
        <f t="shared" si="14"/>
        <v>38800</v>
      </c>
    </row>
    <row r="275" spans="1:11" ht="15" x14ac:dyDescent="0.25">
      <c r="A275" s="21">
        <v>38807</v>
      </c>
      <c r="B275" s="19"/>
      <c r="C275" s="29">
        <f t="shared" si="13"/>
        <v>5.0549999999999997</v>
      </c>
      <c r="D275">
        <v>65.67</v>
      </c>
      <c r="E275" s="23"/>
      <c r="F275" s="20">
        <f t="shared" si="12"/>
        <v>5.0549999999999997</v>
      </c>
      <c r="G275" s="23">
        <v>5055</v>
      </c>
      <c r="H275" s="23">
        <v>5024</v>
      </c>
      <c r="I275" s="24">
        <f t="shared" si="14"/>
        <v>38807</v>
      </c>
    </row>
    <row r="276" spans="1:11" ht="15" x14ac:dyDescent="0.25">
      <c r="A276" s="21">
        <v>38814</v>
      </c>
      <c r="B276" s="19"/>
      <c r="C276" s="29">
        <f t="shared" si="13"/>
        <v>5.03</v>
      </c>
      <c r="D276">
        <v>66.56</v>
      </c>
      <c r="E276" s="25">
        <v>0.42188400000000004</v>
      </c>
      <c r="F276" s="20">
        <f t="shared" si="12"/>
        <v>5.03</v>
      </c>
      <c r="G276" s="23">
        <v>5030</v>
      </c>
      <c r="H276" s="23">
        <v>5053</v>
      </c>
      <c r="I276" s="24">
        <f t="shared" si="14"/>
        <v>38814</v>
      </c>
      <c r="J276" s="27">
        <v>38808</v>
      </c>
      <c r="K276" s="25">
        <v>0.42188400000000004</v>
      </c>
    </row>
    <row r="277" spans="1:11" ht="15" x14ac:dyDescent="0.25">
      <c r="A277" s="21">
        <v>38821</v>
      </c>
      <c r="B277" s="19"/>
      <c r="C277" s="29">
        <f t="shared" si="13"/>
        <v>5.0549999999999997</v>
      </c>
      <c r="D277">
        <v>68.849999999999994</v>
      </c>
      <c r="E277" s="23"/>
      <c r="F277" s="20">
        <f t="shared" si="12"/>
        <v>5.0549999999999997</v>
      </c>
      <c r="G277" s="23">
        <v>5055</v>
      </c>
      <c r="H277" s="23">
        <v>5125</v>
      </c>
      <c r="I277" s="24">
        <f t="shared" si="14"/>
        <v>38821</v>
      </c>
    </row>
    <row r="278" spans="1:11" ht="15" x14ac:dyDescent="0.25">
      <c r="A278" s="21">
        <v>38828</v>
      </c>
      <c r="B278" s="19"/>
      <c r="C278" s="29">
        <f t="shared" si="13"/>
        <v>5.0819999999999999</v>
      </c>
      <c r="D278">
        <v>71.87</v>
      </c>
      <c r="E278" s="23"/>
      <c r="F278" s="20">
        <f t="shared" si="12"/>
        <v>5.0819999999999999</v>
      </c>
      <c r="G278" s="23">
        <v>5082</v>
      </c>
      <c r="H278" s="23">
        <v>5127</v>
      </c>
      <c r="I278" s="24">
        <f t="shared" si="14"/>
        <v>38828</v>
      </c>
    </row>
    <row r="279" spans="1:11" ht="15" x14ac:dyDescent="0.25">
      <c r="A279" s="21">
        <v>38835</v>
      </c>
      <c r="B279" s="19"/>
      <c r="C279" s="29">
        <f t="shared" si="13"/>
        <v>5.1070000000000002</v>
      </c>
      <c r="D279">
        <v>70.38</v>
      </c>
      <c r="E279" s="23"/>
      <c r="F279" s="20">
        <f t="shared" si="12"/>
        <v>5.1070000000000002</v>
      </c>
      <c r="G279" s="23">
        <v>5107</v>
      </c>
      <c r="H279" s="23">
        <v>5122</v>
      </c>
      <c r="I279" s="24">
        <f t="shared" si="14"/>
        <v>38835</v>
      </c>
    </row>
    <row r="280" spans="1:11" ht="15" x14ac:dyDescent="0.25">
      <c r="A280" s="21">
        <v>38842</v>
      </c>
      <c r="B280" s="19"/>
      <c r="C280" s="29">
        <f t="shared" si="13"/>
        <v>5.1260000000000003</v>
      </c>
      <c r="D280">
        <v>72.14</v>
      </c>
      <c r="E280" s="25">
        <v>0.42355600000000004</v>
      </c>
      <c r="F280" s="20">
        <f t="shared" si="12"/>
        <v>5.1260000000000003</v>
      </c>
      <c r="G280" s="23">
        <v>5126</v>
      </c>
      <c r="H280" s="23">
        <v>5128</v>
      </c>
      <c r="I280" s="24">
        <f t="shared" si="14"/>
        <v>38842</v>
      </c>
      <c r="J280" s="27">
        <v>38838</v>
      </c>
      <c r="K280" s="25">
        <v>0.42355600000000004</v>
      </c>
    </row>
    <row r="281" spans="1:11" ht="15" x14ac:dyDescent="0.25">
      <c r="A281" s="21">
        <v>38849</v>
      </c>
      <c r="B281" s="19"/>
      <c r="C281" s="29">
        <f t="shared" si="13"/>
        <v>5.1120000000000001</v>
      </c>
      <c r="D281">
        <v>71.5</v>
      </c>
      <c r="E281" s="23"/>
      <c r="F281" s="20">
        <f t="shared" si="12"/>
        <v>5.1120000000000001</v>
      </c>
      <c r="G281" s="23">
        <v>5112</v>
      </c>
      <c r="H281" s="23">
        <v>5069</v>
      </c>
      <c r="I281" s="24">
        <f t="shared" si="14"/>
        <v>38849</v>
      </c>
    </row>
    <row r="282" spans="1:11" ht="15" x14ac:dyDescent="0.25">
      <c r="A282" s="21">
        <v>38856</v>
      </c>
      <c r="B282" s="19"/>
      <c r="C282" s="29">
        <f t="shared" si="13"/>
        <v>5.1029999999999998</v>
      </c>
      <c r="D282">
        <v>69.069999999999993</v>
      </c>
      <c r="E282" s="23"/>
      <c r="F282" s="20">
        <f t="shared" ref="F282:F345" si="15">+G282/1000</f>
        <v>5.1029999999999998</v>
      </c>
      <c r="G282" s="23">
        <v>5103</v>
      </c>
      <c r="H282" s="23">
        <v>5093</v>
      </c>
      <c r="I282" s="24">
        <f t="shared" si="14"/>
        <v>38856</v>
      </c>
    </row>
    <row r="283" spans="1:11" ht="15" x14ac:dyDescent="0.25">
      <c r="A283" s="21">
        <v>38863</v>
      </c>
      <c r="B283" s="19"/>
      <c r="C283" s="29">
        <f t="shared" si="13"/>
        <v>5.0949999999999998</v>
      </c>
      <c r="D283">
        <v>70.349999999999994</v>
      </c>
      <c r="E283" s="23"/>
      <c r="F283" s="20">
        <f t="shared" si="15"/>
        <v>5.0949999999999998</v>
      </c>
      <c r="G283" s="23">
        <v>5095</v>
      </c>
      <c r="H283" s="23">
        <v>5088</v>
      </c>
      <c r="I283" s="24">
        <f t="shared" si="14"/>
        <v>38863</v>
      </c>
    </row>
    <row r="284" spans="1:11" ht="15" x14ac:dyDescent="0.25">
      <c r="A284" s="21">
        <v>38870</v>
      </c>
      <c r="B284" s="19"/>
      <c r="C284" s="29">
        <f t="shared" si="13"/>
        <v>5.0869999999999997</v>
      </c>
      <c r="D284">
        <v>71.53</v>
      </c>
      <c r="E284" s="25">
        <v>0.41974700000000004</v>
      </c>
      <c r="F284" s="20">
        <f t="shared" si="15"/>
        <v>5.0869999999999997</v>
      </c>
      <c r="G284" s="23">
        <v>5087</v>
      </c>
      <c r="H284" s="23">
        <v>5097</v>
      </c>
      <c r="I284" s="24">
        <f t="shared" si="14"/>
        <v>38870</v>
      </c>
      <c r="J284" s="27">
        <v>38869</v>
      </c>
      <c r="K284" s="25">
        <v>0.41974700000000004</v>
      </c>
    </row>
    <row r="285" spans="1:11" ht="15" x14ac:dyDescent="0.25">
      <c r="A285" s="21">
        <v>38877</v>
      </c>
      <c r="B285" s="19"/>
      <c r="C285" s="29">
        <f t="shared" si="13"/>
        <v>5.1219999999999999</v>
      </c>
      <c r="D285">
        <v>71.540000000000006</v>
      </c>
      <c r="E285" s="23"/>
      <c r="F285" s="20">
        <f t="shared" si="15"/>
        <v>5.1219999999999999</v>
      </c>
      <c r="G285" s="23">
        <v>5122</v>
      </c>
      <c r="H285" s="23">
        <v>5211</v>
      </c>
      <c r="I285" s="24">
        <f t="shared" si="14"/>
        <v>38877</v>
      </c>
    </row>
    <row r="286" spans="1:11" ht="15" x14ac:dyDescent="0.25">
      <c r="A286" s="21">
        <v>38884</v>
      </c>
      <c r="B286" s="19"/>
      <c r="C286" s="29">
        <f t="shared" si="13"/>
        <v>5.149</v>
      </c>
      <c r="D286">
        <v>69.48</v>
      </c>
      <c r="E286" s="23"/>
      <c r="F286" s="20">
        <f t="shared" si="15"/>
        <v>5.149</v>
      </c>
      <c r="G286" s="23">
        <v>5149</v>
      </c>
      <c r="H286" s="23">
        <v>5198</v>
      </c>
      <c r="I286" s="24">
        <f t="shared" si="14"/>
        <v>38884</v>
      </c>
    </row>
    <row r="287" spans="1:11" ht="15" x14ac:dyDescent="0.25">
      <c r="A287" s="21">
        <v>38891</v>
      </c>
      <c r="B287" s="19"/>
      <c r="C287" s="29">
        <f t="shared" si="13"/>
        <v>5.1669999999999998</v>
      </c>
      <c r="D287">
        <v>69.94</v>
      </c>
      <c r="E287" s="23"/>
      <c r="F287" s="20">
        <f t="shared" si="15"/>
        <v>5.1669999999999998</v>
      </c>
      <c r="G287" s="23">
        <v>5167</v>
      </c>
      <c r="H287" s="23">
        <v>5162</v>
      </c>
      <c r="I287" s="24">
        <f t="shared" si="14"/>
        <v>38891</v>
      </c>
    </row>
    <row r="288" spans="1:11" ht="15" x14ac:dyDescent="0.25">
      <c r="A288" s="21">
        <v>38898</v>
      </c>
      <c r="B288" s="19"/>
      <c r="C288" s="29">
        <f t="shared" si="13"/>
        <v>5.1749999999999998</v>
      </c>
      <c r="D288">
        <v>72.650000000000006</v>
      </c>
      <c r="E288" s="23"/>
      <c r="F288" s="20">
        <f t="shared" si="15"/>
        <v>5.1749999999999998</v>
      </c>
      <c r="G288" s="23">
        <v>5175</v>
      </c>
      <c r="H288" s="23">
        <v>5129</v>
      </c>
      <c r="I288" s="24">
        <f t="shared" si="14"/>
        <v>38898</v>
      </c>
    </row>
    <row r="289" spans="1:11" ht="15" x14ac:dyDescent="0.25">
      <c r="A289" s="21">
        <v>38905</v>
      </c>
      <c r="B289" s="19"/>
      <c r="C289" s="29">
        <f t="shared" si="13"/>
        <v>5.1909999999999998</v>
      </c>
      <c r="D289">
        <v>74.650000000000006</v>
      </c>
      <c r="E289" s="25">
        <v>0.42089100000000002</v>
      </c>
      <c r="F289" s="20">
        <f t="shared" si="15"/>
        <v>5.1909999999999998</v>
      </c>
      <c r="G289" s="23">
        <v>5191</v>
      </c>
      <c r="H289" s="23">
        <v>5275</v>
      </c>
      <c r="I289" s="24">
        <f t="shared" si="14"/>
        <v>38905</v>
      </c>
      <c r="J289" s="27">
        <v>38899</v>
      </c>
      <c r="K289" s="25">
        <v>0.42089100000000002</v>
      </c>
    </row>
    <row r="290" spans="1:11" ht="15" x14ac:dyDescent="0.25">
      <c r="A290" s="21">
        <v>38912</v>
      </c>
      <c r="B290" s="19"/>
      <c r="C290" s="29">
        <f t="shared" si="13"/>
        <v>5.2080000000000002</v>
      </c>
      <c r="D290">
        <v>75.209999999999994</v>
      </c>
      <c r="E290" s="23"/>
      <c r="F290" s="20">
        <f t="shared" si="15"/>
        <v>5.2080000000000002</v>
      </c>
      <c r="G290" s="23">
        <v>5208</v>
      </c>
      <c r="H290" s="23">
        <v>5265</v>
      </c>
      <c r="I290" s="24">
        <f t="shared" si="14"/>
        <v>38912</v>
      </c>
    </row>
    <row r="291" spans="1:11" ht="15" x14ac:dyDescent="0.25">
      <c r="A291" s="21">
        <v>38919</v>
      </c>
      <c r="B291" s="19"/>
      <c r="C291" s="29">
        <f t="shared" si="13"/>
        <v>5.2030000000000003</v>
      </c>
      <c r="D291">
        <v>73.98</v>
      </c>
      <c r="E291" s="23"/>
      <c r="F291" s="20">
        <f t="shared" si="15"/>
        <v>5.2030000000000003</v>
      </c>
      <c r="G291" s="23">
        <v>5203</v>
      </c>
      <c r="H291" s="23">
        <v>5141</v>
      </c>
      <c r="I291" s="24">
        <f t="shared" si="14"/>
        <v>38919</v>
      </c>
    </row>
    <row r="292" spans="1:11" ht="15" x14ac:dyDescent="0.25">
      <c r="A292" s="21">
        <v>38926</v>
      </c>
      <c r="B292" s="19"/>
      <c r="C292" s="29">
        <f t="shared" si="13"/>
        <v>5.1550000000000002</v>
      </c>
      <c r="D292">
        <v>73.87</v>
      </c>
      <c r="E292" s="23"/>
      <c r="F292" s="20">
        <f t="shared" si="15"/>
        <v>5.1550000000000002</v>
      </c>
      <c r="G292" s="23">
        <v>5155</v>
      </c>
      <c r="H292" s="23">
        <v>4940</v>
      </c>
      <c r="I292" s="24">
        <f t="shared" si="14"/>
        <v>38926</v>
      </c>
    </row>
    <row r="293" spans="1:11" ht="15" x14ac:dyDescent="0.25">
      <c r="A293" s="21">
        <v>38933</v>
      </c>
      <c r="B293" s="19"/>
      <c r="C293" s="29">
        <f t="shared" si="13"/>
        <v>5.1230000000000002</v>
      </c>
      <c r="D293">
        <v>75.2</v>
      </c>
      <c r="E293" s="25">
        <v>0.41986599999999996</v>
      </c>
      <c r="F293" s="20">
        <f t="shared" si="15"/>
        <v>5.1230000000000002</v>
      </c>
      <c r="G293" s="23">
        <v>5123</v>
      </c>
      <c r="H293" s="23">
        <v>5144</v>
      </c>
      <c r="I293" s="24">
        <f t="shared" si="14"/>
        <v>38933</v>
      </c>
      <c r="J293" s="27">
        <v>38930</v>
      </c>
      <c r="K293" s="25">
        <v>0.41986599999999996</v>
      </c>
    </row>
    <row r="294" spans="1:11" ht="15" x14ac:dyDescent="0.25">
      <c r="A294" s="21">
        <v>38940</v>
      </c>
      <c r="B294" s="19"/>
      <c r="C294" s="29">
        <f t="shared" si="13"/>
        <v>5.0940000000000003</v>
      </c>
      <c r="D294">
        <v>75.63</v>
      </c>
      <c r="E294" s="23"/>
      <c r="F294" s="20">
        <f t="shared" si="15"/>
        <v>5.0940000000000003</v>
      </c>
      <c r="G294" s="23">
        <v>5094</v>
      </c>
      <c r="H294" s="23">
        <v>5150</v>
      </c>
      <c r="I294" s="24">
        <f t="shared" si="14"/>
        <v>38940</v>
      </c>
    </row>
    <row r="295" spans="1:11" ht="15" x14ac:dyDescent="0.25">
      <c r="A295" s="21">
        <v>38947</v>
      </c>
      <c r="B295" s="19"/>
      <c r="C295" s="29">
        <f t="shared" si="13"/>
        <v>5.08</v>
      </c>
      <c r="D295">
        <v>71.790000000000006</v>
      </c>
      <c r="E295" s="23"/>
      <c r="F295" s="20">
        <f t="shared" si="15"/>
        <v>5.08</v>
      </c>
      <c r="G295" s="23">
        <v>5080</v>
      </c>
      <c r="H295" s="23">
        <v>5087</v>
      </c>
      <c r="I295" s="24">
        <f t="shared" si="14"/>
        <v>38947</v>
      </c>
    </row>
    <row r="296" spans="1:11" ht="15" x14ac:dyDescent="0.25">
      <c r="A296" s="21">
        <v>38954</v>
      </c>
      <c r="B296" s="19"/>
      <c r="C296" s="29">
        <f t="shared" si="13"/>
        <v>5.12</v>
      </c>
      <c r="D296">
        <v>72.12</v>
      </c>
      <c r="E296" s="23"/>
      <c r="F296" s="20">
        <f t="shared" si="15"/>
        <v>5.12</v>
      </c>
      <c r="G296" s="23">
        <v>5120</v>
      </c>
      <c r="H296" s="23">
        <v>5099</v>
      </c>
      <c r="I296" s="24">
        <f t="shared" si="14"/>
        <v>38954</v>
      </c>
    </row>
    <row r="297" spans="1:11" ht="15" x14ac:dyDescent="0.25">
      <c r="A297" s="21">
        <v>38961</v>
      </c>
      <c r="B297" s="19"/>
      <c r="C297" s="29">
        <f t="shared" si="13"/>
        <v>5.109</v>
      </c>
      <c r="D297">
        <v>70.010000000000005</v>
      </c>
      <c r="E297" s="25">
        <v>0.43253199999999997</v>
      </c>
      <c r="F297" s="20">
        <f t="shared" si="15"/>
        <v>5.109</v>
      </c>
      <c r="G297" s="23">
        <v>5109</v>
      </c>
      <c r="H297" s="23">
        <v>5101</v>
      </c>
      <c r="I297" s="24">
        <f t="shared" si="14"/>
        <v>38961</v>
      </c>
      <c r="J297" s="27">
        <v>38961</v>
      </c>
      <c r="K297" s="25">
        <v>0.43253199999999997</v>
      </c>
    </row>
    <row r="298" spans="1:11" ht="15" x14ac:dyDescent="0.25">
      <c r="A298" s="21">
        <v>38968</v>
      </c>
      <c r="B298" s="19"/>
      <c r="C298" s="29">
        <f t="shared" si="13"/>
        <v>5.0910000000000002</v>
      </c>
      <c r="D298">
        <v>67.53</v>
      </c>
      <c r="E298" s="23"/>
      <c r="F298" s="20">
        <f t="shared" si="15"/>
        <v>5.0910000000000002</v>
      </c>
      <c r="G298" s="23">
        <v>5091</v>
      </c>
      <c r="H298" s="23">
        <v>5076</v>
      </c>
      <c r="I298" s="24">
        <f t="shared" si="14"/>
        <v>38968</v>
      </c>
    </row>
    <row r="299" spans="1:11" ht="15" x14ac:dyDescent="0.25">
      <c r="A299" s="21">
        <v>38975</v>
      </c>
      <c r="B299" s="19"/>
      <c r="C299" s="29">
        <f t="shared" si="13"/>
        <v>5.0960000000000001</v>
      </c>
      <c r="D299">
        <v>63.98</v>
      </c>
      <c r="E299" s="23"/>
      <c r="F299" s="20">
        <f t="shared" si="15"/>
        <v>5.0960000000000001</v>
      </c>
      <c r="G299" s="23">
        <v>5096</v>
      </c>
      <c r="H299" s="23">
        <v>5109</v>
      </c>
      <c r="I299" s="24">
        <f t="shared" si="14"/>
        <v>38975</v>
      </c>
    </row>
    <row r="300" spans="1:11" ht="15" x14ac:dyDescent="0.25">
      <c r="A300" s="21">
        <v>38982</v>
      </c>
      <c r="B300" s="19"/>
      <c r="C300" s="29">
        <f t="shared" si="13"/>
        <v>5.0979999999999999</v>
      </c>
      <c r="D300">
        <v>61.4</v>
      </c>
      <c r="E300" s="23"/>
      <c r="F300" s="20">
        <f t="shared" si="15"/>
        <v>5.0979999999999999</v>
      </c>
      <c r="G300" s="23">
        <v>5098</v>
      </c>
      <c r="H300" s="23">
        <v>5106</v>
      </c>
      <c r="I300" s="24">
        <f t="shared" si="14"/>
        <v>38982</v>
      </c>
    </row>
    <row r="301" spans="1:11" ht="15" x14ac:dyDescent="0.25">
      <c r="A301" s="21">
        <v>38989</v>
      </c>
      <c r="B301" s="19"/>
      <c r="C301" s="29">
        <f t="shared" si="13"/>
        <v>5.1109999999999998</v>
      </c>
      <c r="D301">
        <v>61.94</v>
      </c>
      <c r="E301" s="23"/>
      <c r="F301" s="20">
        <f t="shared" si="15"/>
        <v>5.1109999999999998</v>
      </c>
      <c r="G301" s="23">
        <v>5111</v>
      </c>
      <c r="H301" s="23">
        <v>5151</v>
      </c>
      <c r="I301" s="24">
        <f t="shared" si="14"/>
        <v>38989</v>
      </c>
    </row>
    <row r="302" spans="1:11" ht="15" x14ac:dyDescent="0.25">
      <c r="A302" s="21">
        <v>38996</v>
      </c>
      <c r="B302" s="19"/>
      <c r="C302" s="29">
        <f t="shared" si="13"/>
        <v>5.1550000000000002</v>
      </c>
      <c r="D302">
        <v>59.77</v>
      </c>
      <c r="E302" s="25">
        <v>0.43978799999999996</v>
      </c>
      <c r="F302" s="20">
        <f t="shared" si="15"/>
        <v>5.1550000000000002</v>
      </c>
      <c r="G302" s="23">
        <v>5155</v>
      </c>
      <c r="H302" s="23">
        <v>5253</v>
      </c>
      <c r="I302" s="24">
        <f t="shared" si="14"/>
        <v>38996</v>
      </c>
      <c r="J302" s="27">
        <v>38991</v>
      </c>
      <c r="K302" s="25">
        <v>0.43978799999999996</v>
      </c>
    </row>
    <row r="303" spans="1:11" ht="15" x14ac:dyDescent="0.25">
      <c r="A303" s="21">
        <v>39003</v>
      </c>
      <c r="B303" s="19"/>
      <c r="C303" s="29">
        <f t="shared" si="13"/>
        <v>5.1609999999999996</v>
      </c>
      <c r="D303">
        <v>58.58</v>
      </c>
      <c r="E303" s="23"/>
      <c r="F303" s="20">
        <f t="shared" si="15"/>
        <v>5.1609999999999996</v>
      </c>
      <c r="G303" s="23">
        <v>5161</v>
      </c>
      <c r="H303" s="23">
        <v>5132</v>
      </c>
      <c r="I303" s="24">
        <f t="shared" si="14"/>
        <v>39003</v>
      </c>
    </row>
    <row r="304" spans="1:11" ht="15" x14ac:dyDescent="0.25">
      <c r="A304" s="21">
        <v>39010</v>
      </c>
      <c r="B304" s="19"/>
      <c r="C304" s="29">
        <f t="shared" si="13"/>
        <v>5.1890000000000001</v>
      </c>
      <c r="D304">
        <v>58.48</v>
      </c>
      <c r="E304" s="23"/>
      <c r="F304" s="20">
        <f t="shared" si="15"/>
        <v>5.1890000000000001</v>
      </c>
      <c r="G304" s="23">
        <v>5189</v>
      </c>
      <c r="H304" s="23">
        <v>5221</v>
      </c>
      <c r="I304" s="24">
        <f t="shared" si="14"/>
        <v>39010</v>
      </c>
    </row>
    <row r="305" spans="1:12" ht="15" x14ac:dyDescent="0.25">
      <c r="A305" s="21">
        <v>39017</v>
      </c>
      <c r="B305" s="19"/>
      <c r="C305" s="29">
        <f t="shared" si="13"/>
        <v>5.2279999999999998</v>
      </c>
      <c r="D305">
        <v>58.88</v>
      </c>
      <c r="E305" s="23"/>
      <c r="F305" s="20">
        <f t="shared" si="15"/>
        <v>5.2279999999999998</v>
      </c>
      <c r="G305" s="23">
        <v>5228</v>
      </c>
      <c r="H305" s="23">
        <v>5307</v>
      </c>
      <c r="I305" s="24">
        <f t="shared" si="14"/>
        <v>39017</v>
      </c>
    </row>
    <row r="306" spans="1:12" ht="15" x14ac:dyDescent="0.25">
      <c r="A306" s="21">
        <v>39024</v>
      </c>
      <c r="B306" s="19"/>
      <c r="C306" s="29">
        <f t="shared" si="13"/>
        <v>5.2469999999999999</v>
      </c>
      <c r="D306">
        <v>58.55</v>
      </c>
      <c r="E306" s="25">
        <v>0.44570999999999994</v>
      </c>
      <c r="F306" s="20">
        <f t="shared" si="15"/>
        <v>5.2469999999999999</v>
      </c>
      <c r="G306" s="23">
        <v>5247</v>
      </c>
      <c r="H306" s="23">
        <v>5329</v>
      </c>
      <c r="I306" s="24">
        <f t="shared" si="14"/>
        <v>39024</v>
      </c>
      <c r="J306" s="27">
        <v>39022</v>
      </c>
      <c r="K306" s="25">
        <v>0.44570999999999994</v>
      </c>
    </row>
    <row r="307" spans="1:12" ht="15" x14ac:dyDescent="0.25">
      <c r="A307" s="21">
        <v>39031</v>
      </c>
      <c r="B307" s="19"/>
      <c r="C307" s="29">
        <f t="shared" si="13"/>
        <v>5.2960000000000003</v>
      </c>
      <c r="D307">
        <v>59.96</v>
      </c>
      <c r="E307" s="23"/>
      <c r="F307" s="20">
        <f t="shared" si="15"/>
        <v>5.2960000000000003</v>
      </c>
      <c r="G307" s="23">
        <v>5296</v>
      </c>
      <c r="H307" s="23">
        <v>5326</v>
      </c>
      <c r="I307" s="24">
        <f t="shared" si="14"/>
        <v>39031</v>
      </c>
    </row>
    <row r="308" spans="1:12" ht="15" x14ac:dyDescent="0.25">
      <c r="A308" s="21">
        <v>39038</v>
      </c>
      <c r="B308" s="19"/>
      <c r="C308" s="29">
        <f t="shared" si="13"/>
        <v>5.3079999999999998</v>
      </c>
      <c r="D308">
        <v>57.56</v>
      </c>
      <c r="E308" s="23"/>
      <c r="F308" s="20">
        <f t="shared" si="15"/>
        <v>5.3079999999999998</v>
      </c>
      <c r="G308" s="23">
        <v>5308</v>
      </c>
      <c r="H308" s="23">
        <v>5269</v>
      </c>
      <c r="I308" s="24">
        <f t="shared" si="14"/>
        <v>39038</v>
      </c>
    </row>
    <row r="309" spans="1:12" ht="15" x14ac:dyDescent="0.25">
      <c r="A309" s="21">
        <v>39045</v>
      </c>
      <c r="B309" s="19"/>
      <c r="C309" s="29">
        <f t="shared" si="13"/>
        <v>5.2389999999999999</v>
      </c>
      <c r="D309">
        <v>57.24</v>
      </c>
      <c r="E309" s="23"/>
      <c r="F309" s="20">
        <f t="shared" si="15"/>
        <v>5.2389999999999999</v>
      </c>
      <c r="G309" s="23">
        <v>5239</v>
      </c>
      <c r="H309" s="23">
        <v>5030</v>
      </c>
      <c r="I309" s="24">
        <f t="shared" si="14"/>
        <v>39045</v>
      </c>
    </row>
    <row r="310" spans="1:12" ht="15" x14ac:dyDescent="0.25">
      <c r="A310" s="21">
        <v>39052</v>
      </c>
      <c r="B310" s="19"/>
      <c r="C310" s="29">
        <f t="shared" si="13"/>
        <v>5.2480000000000002</v>
      </c>
      <c r="D310">
        <v>62.02</v>
      </c>
      <c r="E310" s="25">
        <v>0.44180699999999995</v>
      </c>
      <c r="F310" s="20">
        <f t="shared" si="15"/>
        <v>5.2480000000000002</v>
      </c>
      <c r="G310" s="23">
        <v>5248</v>
      </c>
      <c r="H310" s="23">
        <v>5368</v>
      </c>
      <c r="I310" s="24">
        <f t="shared" si="14"/>
        <v>39052</v>
      </c>
      <c r="J310" s="27">
        <v>39052</v>
      </c>
      <c r="K310" s="25">
        <v>0.44180699999999995</v>
      </c>
    </row>
    <row r="311" spans="1:12" ht="15" x14ac:dyDescent="0.25">
      <c r="A311" s="21">
        <v>39059</v>
      </c>
      <c r="B311" s="19"/>
      <c r="C311" s="29">
        <f t="shared" si="13"/>
        <v>5.2560000000000002</v>
      </c>
      <c r="D311">
        <v>62.32</v>
      </c>
      <c r="E311" s="23"/>
      <c r="F311" s="20">
        <f t="shared" si="15"/>
        <v>5.2560000000000002</v>
      </c>
      <c r="G311" s="23">
        <v>5256</v>
      </c>
      <c r="H311" s="23">
        <v>5357</v>
      </c>
      <c r="I311" s="24">
        <f t="shared" si="14"/>
        <v>39059</v>
      </c>
    </row>
    <row r="312" spans="1:12" ht="15" x14ac:dyDescent="0.25">
      <c r="A312" s="21">
        <v>39066</v>
      </c>
      <c r="B312" s="19"/>
      <c r="C312" s="29">
        <f t="shared" si="13"/>
        <v>5.2759999999999998</v>
      </c>
      <c r="D312">
        <v>61.91</v>
      </c>
      <c r="E312" s="23"/>
      <c r="F312" s="20">
        <f t="shared" si="15"/>
        <v>5.2759999999999998</v>
      </c>
      <c r="G312" s="23">
        <v>5276</v>
      </c>
      <c r="H312" s="23">
        <v>5348</v>
      </c>
      <c r="I312" s="24">
        <f t="shared" si="14"/>
        <v>39066</v>
      </c>
    </row>
    <row r="313" spans="1:12" ht="15" x14ac:dyDescent="0.25">
      <c r="A313" s="21">
        <v>39073</v>
      </c>
      <c r="B313" s="19"/>
      <c r="C313" s="29">
        <f t="shared" si="13"/>
        <v>5.359</v>
      </c>
      <c r="D313">
        <v>62.4</v>
      </c>
      <c r="E313" s="23"/>
      <c r="F313" s="20">
        <f t="shared" si="15"/>
        <v>5.359</v>
      </c>
      <c r="G313" s="23">
        <v>5359</v>
      </c>
      <c r="H313" s="23">
        <v>5361</v>
      </c>
      <c r="I313" s="24">
        <f t="shared" si="14"/>
        <v>39073</v>
      </c>
    </row>
    <row r="314" spans="1:12" ht="15" x14ac:dyDescent="0.25">
      <c r="A314" s="21">
        <v>39080</v>
      </c>
      <c r="B314" s="19"/>
      <c r="C314" s="29">
        <f t="shared" si="13"/>
        <v>5.359</v>
      </c>
      <c r="D314">
        <v>60.66</v>
      </c>
      <c r="E314" s="23"/>
      <c r="F314" s="20">
        <f t="shared" si="15"/>
        <v>5.359</v>
      </c>
      <c r="G314" s="23">
        <v>5359</v>
      </c>
      <c r="H314" s="23">
        <v>5369</v>
      </c>
      <c r="I314" s="24">
        <f t="shared" si="14"/>
        <v>39080</v>
      </c>
    </row>
    <row r="315" spans="1:12" ht="15" x14ac:dyDescent="0.25">
      <c r="A315" s="21">
        <v>39087</v>
      </c>
      <c r="B315" s="19">
        <v>2007</v>
      </c>
      <c r="C315" s="29">
        <f t="shared" si="13"/>
        <v>5.3620000000000001</v>
      </c>
      <c r="D315">
        <v>57.76</v>
      </c>
      <c r="E315" s="25">
        <v>0.431398</v>
      </c>
      <c r="F315" s="20">
        <f t="shared" si="15"/>
        <v>5.3620000000000001</v>
      </c>
      <c r="G315" s="23">
        <v>5362</v>
      </c>
      <c r="H315" s="23">
        <v>5370</v>
      </c>
      <c r="I315" s="24">
        <f t="shared" si="14"/>
        <v>39087</v>
      </c>
      <c r="J315" s="27">
        <v>39083</v>
      </c>
      <c r="K315" s="25">
        <v>0.431398</v>
      </c>
      <c r="L315" s="46">
        <f>AVERAGE(K315:K365)</f>
        <v>0.46204158333333334</v>
      </c>
    </row>
    <row r="316" spans="1:12" ht="15" x14ac:dyDescent="0.25">
      <c r="A316" s="21">
        <v>39094</v>
      </c>
      <c r="B316" s="19"/>
      <c r="C316" s="29">
        <f t="shared" si="13"/>
        <v>5.3540000000000001</v>
      </c>
      <c r="D316">
        <v>54.11</v>
      </c>
      <c r="E316" s="23"/>
      <c r="F316" s="20">
        <f t="shared" si="15"/>
        <v>5.3540000000000001</v>
      </c>
      <c r="G316" s="23">
        <v>5354</v>
      </c>
      <c r="H316" s="23">
        <v>5317</v>
      </c>
      <c r="I316" s="24">
        <f t="shared" si="14"/>
        <v>39094</v>
      </c>
    </row>
    <row r="317" spans="1:12" ht="15" x14ac:dyDescent="0.25">
      <c r="A317" s="21">
        <v>39101</v>
      </c>
      <c r="B317" s="19"/>
      <c r="C317" s="29">
        <f t="shared" si="13"/>
        <v>5.3239999999999998</v>
      </c>
      <c r="D317">
        <v>51.51</v>
      </c>
      <c r="E317" s="23"/>
      <c r="F317" s="20">
        <f t="shared" si="15"/>
        <v>5.3239999999999998</v>
      </c>
      <c r="G317" s="23">
        <v>5324</v>
      </c>
      <c r="H317" s="23">
        <v>5241</v>
      </c>
      <c r="I317" s="24">
        <f t="shared" si="14"/>
        <v>39101</v>
      </c>
    </row>
    <row r="318" spans="1:12" ht="15" x14ac:dyDescent="0.25">
      <c r="A318" s="21">
        <v>39108</v>
      </c>
      <c r="B318" s="19"/>
      <c r="C318" s="29">
        <f t="shared" si="13"/>
        <v>5.2880000000000003</v>
      </c>
      <c r="D318">
        <v>53.57</v>
      </c>
      <c r="E318" s="23"/>
      <c r="F318" s="20">
        <f t="shared" si="15"/>
        <v>5.2880000000000003</v>
      </c>
      <c r="G318" s="23">
        <v>5288</v>
      </c>
      <c r="H318" s="23">
        <v>5224</v>
      </c>
      <c r="I318" s="24">
        <f t="shared" si="14"/>
        <v>39108</v>
      </c>
    </row>
    <row r="319" spans="1:12" ht="15" x14ac:dyDescent="0.25">
      <c r="A319" s="21">
        <v>39115</v>
      </c>
      <c r="B319" s="19"/>
      <c r="C319" s="29">
        <f t="shared" si="13"/>
        <v>5.266</v>
      </c>
      <c r="D319">
        <v>57.11</v>
      </c>
      <c r="E319" s="25">
        <v>0.42781300000000005</v>
      </c>
      <c r="F319" s="20">
        <f t="shared" si="15"/>
        <v>5.266</v>
      </c>
      <c r="G319" s="23">
        <v>5266</v>
      </c>
      <c r="H319" s="23">
        <v>5283</v>
      </c>
      <c r="I319" s="24">
        <f t="shared" si="14"/>
        <v>39115</v>
      </c>
      <c r="J319" s="27">
        <v>39114</v>
      </c>
      <c r="K319" s="25">
        <v>0.42781300000000005</v>
      </c>
    </row>
    <row r="320" spans="1:12" ht="15" x14ac:dyDescent="0.25">
      <c r="A320" s="21">
        <v>39122</v>
      </c>
      <c r="B320" s="19"/>
      <c r="C320" s="29">
        <f t="shared" si="13"/>
        <v>5.266</v>
      </c>
      <c r="D320">
        <v>58.99</v>
      </c>
      <c r="E320" s="23"/>
      <c r="F320" s="20">
        <f t="shared" si="15"/>
        <v>5.266</v>
      </c>
      <c r="G320" s="23">
        <v>5266</v>
      </c>
      <c r="H320" s="23">
        <v>5316</v>
      </c>
      <c r="I320" s="24">
        <f t="shared" si="14"/>
        <v>39122</v>
      </c>
    </row>
    <row r="321" spans="1:11" ht="15" x14ac:dyDescent="0.25">
      <c r="A321" s="21">
        <v>39129</v>
      </c>
      <c r="B321" s="19"/>
      <c r="C321" s="29">
        <f t="shared" si="13"/>
        <v>5.2869999999999999</v>
      </c>
      <c r="D321">
        <v>58.41</v>
      </c>
      <c r="E321" s="23"/>
      <c r="F321" s="20">
        <f t="shared" si="15"/>
        <v>5.2869999999999999</v>
      </c>
      <c r="G321" s="23">
        <v>5287</v>
      </c>
      <c r="H321" s="23">
        <v>5323</v>
      </c>
      <c r="I321" s="24">
        <f t="shared" si="14"/>
        <v>39129</v>
      </c>
    </row>
    <row r="322" spans="1:11" ht="15" x14ac:dyDescent="0.25">
      <c r="A322" s="21">
        <v>39136</v>
      </c>
      <c r="B322" s="19"/>
      <c r="C322" s="29">
        <f t="shared" ref="C322:C385" si="16">+F322</f>
        <v>5.3019999999999996</v>
      </c>
      <c r="D322">
        <v>59.57</v>
      </c>
      <c r="E322" s="23"/>
      <c r="F322" s="20">
        <f t="shared" si="15"/>
        <v>5.3019999999999996</v>
      </c>
      <c r="G322" s="23">
        <v>5302</v>
      </c>
      <c r="H322" s="23">
        <v>5285</v>
      </c>
      <c r="I322" s="24">
        <f t="shared" si="14"/>
        <v>39136</v>
      </c>
    </row>
    <row r="323" spans="1:11" ht="15" x14ac:dyDescent="0.25">
      <c r="A323" s="21">
        <v>39143</v>
      </c>
      <c r="B323" s="19"/>
      <c r="C323" s="29">
        <f t="shared" si="16"/>
        <v>5.298</v>
      </c>
      <c r="D323">
        <v>61.64</v>
      </c>
      <c r="E323" s="25">
        <v>0.44775800000000004</v>
      </c>
      <c r="F323" s="20">
        <f t="shared" si="15"/>
        <v>5.298</v>
      </c>
      <c r="G323" s="23">
        <v>5298</v>
      </c>
      <c r="H323" s="23">
        <v>5267</v>
      </c>
      <c r="I323" s="24">
        <f t="shared" ref="I323:I386" si="17">+A323</f>
        <v>39143</v>
      </c>
      <c r="J323" s="27">
        <v>39142</v>
      </c>
      <c r="K323" s="25">
        <v>0.44775800000000004</v>
      </c>
    </row>
    <row r="324" spans="1:11" ht="15" x14ac:dyDescent="0.25">
      <c r="A324" s="21">
        <v>39150</v>
      </c>
      <c r="B324" s="19"/>
      <c r="C324" s="29">
        <f t="shared" si="16"/>
        <v>5.2729999999999997</v>
      </c>
      <c r="D324">
        <v>60.85</v>
      </c>
      <c r="E324" s="23"/>
      <c r="F324" s="20">
        <f t="shared" si="15"/>
        <v>5.2729999999999997</v>
      </c>
      <c r="G324" s="23">
        <v>5273</v>
      </c>
      <c r="H324" s="23">
        <v>5218</v>
      </c>
      <c r="I324" s="24">
        <f t="shared" si="17"/>
        <v>39150</v>
      </c>
    </row>
    <row r="325" spans="1:11" ht="15" x14ac:dyDescent="0.25">
      <c r="A325" s="21">
        <v>39157</v>
      </c>
      <c r="B325" s="19"/>
      <c r="C325" s="29">
        <f t="shared" si="16"/>
        <v>5.2510000000000003</v>
      </c>
      <c r="D325">
        <v>57.94</v>
      </c>
      <c r="E325" s="23"/>
      <c r="F325" s="20">
        <f t="shared" si="15"/>
        <v>5.2510000000000003</v>
      </c>
      <c r="G325" s="23">
        <v>5251</v>
      </c>
      <c r="H325" s="23">
        <v>5235</v>
      </c>
      <c r="I325" s="24">
        <f t="shared" si="17"/>
        <v>39157</v>
      </c>
    </row>
    <row r="326" spans="1:11" ht="15" x14ac:dyDescent="0.25">
      <c r="A326" s="21">
        <v>39164</v>
      </c>
      <c r="B326" s="19"/>
      <c r="C326" s="29">
        <f t="shared" si="16"/>
        <v>5.2350000000000003</v>
      </c>
      <c r="D326">
        <v>58.26</v>
      </c>
      <c r="E326" s="23"/>
      <c r="F326" s="20">
        <f t="shared" si="15"/>
        <v>5.2350000000000003</v>
      </c>
      <c r="G326" s="23">
        <v>5235</v>
      </c>
      <c r="H326" s="23">
        <v>5218</v>
      </c>
      <c r="I326" s="24">
        <f t="shared" si="17"/>
        <v>39164</v>
      </c>
    </row>
    <row r="327" spans="1:11" ht="15" x14ac:dyDescent="0.25">
      <c r="A327" s="21">
        <v>39171</v>
      </c>
      <c r="B327" s="19"/>
      <c r="C327" s="29">
        <f t="shared" si="16"/>
        <v>5.2290000000000001</v>
      </c>
      <c r="D327">
        <v>64.180000000000007</v>
      </c>
      <c r="E327" s="23"/>
      <c r="F327" s="20">
        <f t="shared" si="15"/>
        <v>5.2290000000000001</v>
      </c>
      <c r="G327" s="23">
        <v>5229</v>
      </c>
      <c r="H327" s="23">
        <v>5243</v>
      </c>
      <c r="I327" s="24">
        <f t="shared" si="17"/>
        <v>39171</v>
      </c>
    </row>
    <row r="328" spans="1:11" ht="15" x14ac:dyDescent="0.25">
      <c r="A328" s="21">
        <v>39178</v>
      </c>
      <c r="B328" s="19"/>
      <c r="C328" s="29">
        <f t="shared" si="16"/>
        <v>5.2190000000000003</v>
      </c>
      <c r="D328">
        <v>64.819999999999993</v>
      </c>
      <c r="E328" s="25">
        <v>0.46084300000000011</v>
      </c>
      <c r="F328" s="20">
        <f t="shared" si="15"/>
        <v>5.2190000000000003</v>
      </c>
      <c r="G328" s="23">
        <v>5219</v>
      </c>
      <c r="H328" s="23">
        <v>5179</v>
      </c>
      <c r="I328" s="24">
        <f t="shared" si="17"/>
        <v>39178</v>
      </c>
      <c r="J328" s="27">
        <v>39173</v>
      </c>
      <c r="K328" s="25">
        <v>0.46084300000000011</v>
      </c>
    </row>
    <row r="329" spans="1:11" ht="15" x14ac:dyDescent="0.25">
      <c r="A329" s="21">
        <v>39185</v>
      </c>
      <c r="B329" s="19"/>
      <c r="C329" s="29">
        <f t="shared" si="16"/>
        <v>5.1909999999999998</v>
      </c>
      <c r="D329">
        <v>62.58</v>
      </c>
      <c r="E329" s="23"/>
      <c r="F329" s="20">
        <f t="shared" si="15"/>
        <v>5.1909999999999998</v>
      </c>
      <c r="G329" s="23">
        <v>5191</v>
      </c>
      <c r="H329" s="23">
        <v>5125</v>
      </c>
      <c r="I329" s="24">
        <f t="shared" si="17"/>
        <v>39185</v>
      </c>
    </row>
    <row r="330" spans="1:11" ht="15" x14ac:dyDescent="0.25">
      <c r="A330" s="21">
        <v>39192</v>
      </c>
      <c r="B330" s="19"/>
      <c r="C330" s="29">
        <f t="shared" si="16"/>
        <v>5.1689999999999996</v>
      </c>
      <c r="D330">
        <v>63.06</v>
      </c>
      <c r="E330" s="23"/>
      <c r="F330" s="20">
        <f t="shared" si="15"/>
        <v>5.1689999999999996</v>
      </c>
      <c r="G330" s="23">
        <v>5169</v>
      </c>
      <c r="H330" s="23">
        <v>5128</v>
      </c>
      <c r="I330" s="24">
        <f t="shared" si="17"/>
        <v>39192</v>
      </c>
    </row>
    <row r="331" spans="1:11" ht="15" x14ac:dyDescent="0.25">
      <c r="A331" s="21">
        <v>39199</v>
      </c>
      <c r="B331" s="19"/>
      <c r="C331" s="29">
        <f t="shared" si="16"/>
        <v>5.13</v>
      </c>
      <c r="D331">
        <v>65.260000000000005</v>
      </c>
      <c r="E331" s="23"/>
      <c r="F331" s="20">
        <f t="shared" si="15"/>
        <v>5.13</v>
      </c>
      <c r="G331" s="23">
        <v>5130</v>
      </c>
      <c r="H331" s="23">
        <v>5089</v>
      </c>
      <c r="I331" s="24">
        <f t="shared" si="17"/>
        <v>39199</v>
      </c>
    </row>
    <row r="332" spans="1:11" ht="15" x14ac:dyDescent="0.25">
      <c r="A332" s="21">
        <v>39206</v>
      </c>
      <c r="B332" s="19"/>
      <c r="C332" s="29">
        <f t="shared" si="16"/>
        <v>5.1180000000000003</v>
      </c>
      <c r="D332">
        <v>63.82</v>
      </c>
      <c r="E332" s="25">
        <v>0.46404100000000004</v>
      </c>
      <c r="F332" s="20">
        <f t="shared" si="15"/>
        <v>5.1180000000000003</v>
      </c>
      <c r="G332" s="23">
        <v>5118</v>
      </c>
      <c r="H332" s="23">
        <v>5131</v>
      </c>
      <c r="I332" s="24">
        <f t="shared" si="17"/>
        <v>39206</v>
      </c>
      <c r="J332" s="27">
        <v>39203</v>
      </c>
      <c r="K332" s="25">
        <v>0.46404100000000004</v>
      </c>
    </row>
    <row r="333" spans="1:11" ht="15" x14ac:dyDescent="0.25">
      <c r="A333" s="21">
        <v>39213</v>
      </c>
      <c r="B333" s="19"/>
      <c r="C333" s="29">
        <f t="shared" si="16"/>
        <v>5.1369999999999996</v>
      </c>
      <c r="D333">
        <v>61.9</v>
      </c>
      <c r="E333" s="23"/>
      <c r="F333" s="20">
        <f t="shared" si="15"/>
        <v>5.1369999999999996</v>
      </c>
      <c r="G333" s="23">
        <v>5137</v>
      </c>
      <c r="H333" s="23">
        <v>5201</v>
      </c>
      <c r="I333" s="24">
        <f t="shared" si="17"/>
        <v>39213</v>
      </c>
    </row>
    <row r="334" spans="1:11" ht="15" x14ac:dyDescent="0.25">
      <c r="A334" s="21">
        <v>39220</v>
      </c>
      <c r="B334" s="19"/>
      <c r="C334" s="29">
        <f t="shared" si="16"/>
        <v>5.157</v>
      </c>
      <c r="D334">
        <v>63.61</v>
      </c>
      <c r="E334" s="23"/>
      <c r="F334" s="20">
        <f t="shared" si="15"/>
        <v>5.157</v>
      </c>
      <c r="G334" s="23">
        <v>5157</v>
      </c>
      <c r="H334" s="23">
        <v>5207</v>
      </c>
      <c r="I334" s="24">
        <f t="shared" si="17"/>
        <v>39220</v>
      </c>
    </row>
    <row r="335" spans="1:11" ht="15" x14ac:dyDescent="0.25">
      <c r="A335" s="21">
        <v>39227</v>
      </c>
      <c r="B335" s="19"/>
      <c r="C335" s="29">
        <f t="shared" si="16"/>
        <v>5.1719999999999997</v>
      </c>
      <c r="D335">
        <v>64.89</v>
      </c>
      <c r="E335" s="23"/>
      <c r="F335" s="20">
        <f t="shared" si="15"/>
        <v>5.1719999999999997</v>
      </c>
      <c r="G335" s="23">
        <v>5172</v>
      </c>
      <c r="H335" s="23">
        <v>5148</v>
      </c>
      <c r="I335" s="24">
        <f t="shared" si="17"/>
        <v>39227</v>
      </c>
    </row>
    <row r="336" spans="1:11" ht="15" x14ac:dyDescent="0.25">
      <c r="A336" s="21">
        <v>39234</v>
      </c>
      <c r="B336" s="19"/>
      <c r="C336" s="29">
        <f t="shared" si="16"/>
        <v>5.1840000000000002</v>
      </c>
      <c r="D336">
        <v>63.94</v>
      </c>
      <c r="E336" s="25">
        <v>0.45526199999999994</v>
      </c>
      <c r="F336" s="20">
        <f t="shared" si="15"/>
        <v>5.1840000000000002</v>
      </c>
      <c r="G336" s="23">
        <v>5184</v>
      </c>
      <c r="H336" s="23">
        <v>5180</v>
      </c>
      <c r="I336" s="24">
        <f t="shared" si="17"/>
        <v>39234</v>
      </c>
      <c r="J336" s="27">
        <v>39234</v>
      </c>
      <c r="K336" s="25">
        <v>0.45526199999999994</v>
      </c>
    </row>
    <row r="337" spans="1:11" ht="15" x14ac:dyDescent="0.25">
      <c r="A337" s="21">
        <v>39241</v>
      </c>
      <c r="B337" s="19"/>
      <c r="C337" s="29">
        <f t="shared" si="16"/>
        <v>5.1760000000000002</v>
      </c>
      <c r="D337">
        <v>65.900000000000006</v>
      </c>
      <c r="E337" s="23"/>
      <c r="F337" s="20">
        <f t="shared" si="15"/>
        <v>5.1760000000000002</v>
      </c>
      <c r="G337" s="23">
        <v>5176</v>
      </c>
      <c r="H337" s="23">
        <v>5170</v>
      </c>
      <c r="I337" s="24">
        <f t="shared" si="17"/>
        <v>39241</v>
      </c>
    </row>
    <row r="338" spans="1:11" ht="15" x14ac:dyDescent="0.25">
      <c r="A338" s="21">
        <v>39248</v>
      </c>
      <c r="B338" s="19"/>
      <c r="C338" s="29">
        <f t="shared" si="16"/>
        <v>5.1479999999999997</v>
      </c>
      <c r="D338">
        <v>66.62</v>
      </c>
      <c r="E338" s="23"/>
      <c r="F338" s="20">
        <f t="shared" si="15"/>
        <v>5.1479999999999997</v>
      </c>
      <c r="G338" s="23">
        <v>5148</v>
      </c>
      <c r="H338" s="23">
        <v>5093</v>
      </c>
      <c r="I338" s="24">
        <f t="shared" si="17"/>
        <v>39248</v>
      </c>
    </row>
    <row r="339" spans="1:11" ht="15" x14ac:dyDescent="0.25">
      <c r="A339" s="21">
        <v>39255</v>
      </c>
      <c r="B339" s="19"/>
      <c r="C339" s="29">
        <f t="shared" si="16"/>
        <v>5.1379999999999999</v>
      </c>
      <c r="D339">
        <v>68.78</v>
      </c>
      <c r="E339" s="23"/>
      <c r="F339" s="20">
        <f t="shared" si="15"/>
        <v>5.1379999999999999</v>
      </c>
      <c r="G339" s="23">
        <v>5138</v>
      </c>
      <c r="H339" s="23">
        <v>5108</v>
      </c>
      <c r="I339" s="24">
        <f t="shared" si="17"/>
        <v>39255</v>
      </c>
    </row>
    <row r="340" spans="1:11" ht="15" x14ac:dyDescent="0.25">
      <c r="A340" s="21">
        <v>39262</v>
      </c>
      <c r="B340" s="19"/>
      <c r="C340" s="29">
        <f t="shared" si="16"/>
        <v>5.1230000000000002</v>
      </c>
      <c r="D340">
        <v>69.13</v>
      </c>
      <c r="E340" s="23"/>
      <c r="F340" s="20">
        <f t="shared" si="15"/>
        <v>5.1230000000000002</v>
      </c>
      <c r="G340" s="23">
        <v>5123</v>
      </c>
      <c r="H340" s="23">
        <v>5122</v>
      </c>
      <c r="I340" s="24">
        <f t="shared" si="17"/>
        <v>39262</v>
      </c>
    </row>
    <row r="341" spans="1:11" ht="15" x14ac:dyDescent="0.25">
      <c r="A341" s="21">
        <v>39269</v>
      </c>
      <c r="B341" s="19"/>
      <c r="C341" s="29">
        <f t="shared" si="16"/>
        <v>5.13</v>
      </c>
      <c r="D341">
        <v>71.78</v>
      </c>
      <c r="E341" s="25">
        <v>0.46384999999999998</v>
      </c>
      <c r="F341" s="20">
        <f t="shared" si="15"/>
        <v>5.13</v>
      </c>
      <c r="G341" s="23">
        <v>5130</v>
      </c>
      <c r="H341" s="23">
        <v>5198</v>
      </c>
      <c r="I341" s="24">
        <f t="shared" si="17"/>
        <v>39269</v>
      </c>
      <c r="J341" s="27">
        <v>39264</v>
      </c>
      <c r="K341" s="25">
        <v>0.46384999999999998</v>
      </c>
    </row>
    <row r="342" spans="1:11" ht="15" x14ac:dyDescent="0.25">
      <c r="A342" s="21">
        <v>39276</v>
      </c>
      <c r="B342" s="19"/>
      <c r="C342" s="29">
        <f t="shared" si="16"/>
        <v>5.157</v>
      </c>
      <c r="D342">
        <v>72.790000000000006</v>
      </c>
      <c r="E342" s="23"/>
      <c r="F342" s="20">
        <f t="shared" si="15"/>
        <v>5.157</v>
      </c>
      <c r="G342" s="23">
        <v>5157</v>
      </c>
      <c r="H342" s="23">
        <v>5201</v>
      </c>
      <c r="I342" s="24">
        <f t="shared" si="17"/>
        <v>39276</v>
      </c>
    </row>
    <row r="343" spans="1:11" ht="15" x14ac:dyDescent="0.25">
      <c r="A343" s="21">
        <v>39283</v>
      </c>
      <c r="B343" s="19"/>
      <c r="C343" s="29">
        <f t="shared" si="16"/>
        <v>5.1760000000000002</v>
      </c>
      <c r="D343">
        <v>74.92</v>
      </c>
      <c r="E343" s="23"/>
      <c r="F343" s="20">
        <f t="shared" si="15"/>
        <v>5.1760000000000002</v>
      </c>
      <c r="G343" s="23">
        <v>5176</v>
      </c>
      <c r="H343" s="23">
        <v>5184</v>
      </c>
      <c r="I343" s="24">
        <f t="shared" si="17"/>
        <v>39283</v>
      </c>
    </row>
    <row r="344" spans="1:11" ht="15" x14ac:dyDescent="0.25">
      <c r="A344" s="21">
        <v>39290</v>
      </c>
      <c r="B344" s="19"/>
      <c r="C344" s="29">
        <f t="shared" si="16"/>
        <v>5.1970000000000001</v>
      </c>
      <c r="D344">
        <v>75.150000000000006</v>
      </c>
      <c r="E344" s="23"/>
      <c r="F344" s="20">
        <f t="shared" si="15"/>
        <v>5.1970000000000001</v>
      </c>
      <c r="G344" s="23">
        <v>5197</v>
      </c>
      <c r="H344" s="23">
        <v>5206</v>
      </c>
      <c r="I344" s="24">
        <f t="shared" si="17"/>
        <v>39290</v>
      </c>
    </row>
    <row r="345" spans="1:11" ht="15" x14ac:dyDescent="0.25">
      <c r="A345" s="21">
        <v>39297</v>
      </c>
      <c r="B345" s="19"/>
      <c r="C345" s="29">
        <f t="shared" si="16"/>
        <v>5.1829999999999998</v>
      </c>
      <c r="D345">
        <v>76.75</v>
      </c>
      <c r="E345" s="25">
        <v>0.47047600000000001</v>
      </c>
      <c r="F345" s="20">
        <f t="shared" si="15"/>
        <v>5.1829999999999998</v>
      </c>
      <c r="G345" s="23">
        <v>5183</v>
      </c>
      <c r="H345" s="23">
        <v>5142</v>
      </c>
      <c r="I345" s="24">
        <f t="shared" si="17"/>
        <v>39297</v>
      </c>
      <c r="J345" s="27">
        <v>39295</v>
      </c>
      <c r="K345" s="25">
        <v>0.47047600000000001</v>
      </c>
    </row>
    <row r="346" spans="1:11" ht="15" x14ac:dyDescent="0.25">
      <c r="A346" s="21">
        <v>39304</v>
      </c>
      <c r="B346" s="19"/>
      <c r="C346" s="29">
        <f t="shared" si="16"/>
        <v>5.181</v>
      </c>
      <c r="D346">
        <v>71.92</v>
      </c>
      <c r="E346" s="23"/>
      <c r="F346" s="20">
        <f t="shared" ref="F346:F409" si="18">+G346/1000</f>
        <v>5.181</v>
      </c>
      <c r="G346" s="23">
        <v>5181</v>
      </c>
      <c r="H346" s="23">
        <v>5192</v>
      </c>
      <c r="I346" s="24">
        <f t="shared" si="17"/>
        <v>39304</v>
      </c>
    </row>
    <row r="347" spans="1:11" ht="15" x14ac:dyDescent="0.25">
      <c r="A347" s="21">
        <v>39311</v>
      </c>
      <c r="B347" s="19"/>
      <c r="C347" s="29">
        <f t="shared" si="16"/>
        <v>5.165</v>
      </c>
      <c r="D347">
        <v>72.05</v>
      </c>
      <c r="E347" s="23"/>
      <c r="F347" s="20">
        <f t="shared" si="18"/>
        <v>5.165</v>
      </c>
      <c r="G347" s="23">
        <v>5165</v>
      </c>
      <c r="H347" s="23">
        <v>5119</v>
      </c>
      <c r="I347" s="24">
        <f t="shared" si="17"/>
        <v>39311</v>
      </c>
    </row>
    <row r="348" spans="1:11" ht="15" x14ac:dyDescent="0.25">
      <c r="A348" s="21">
        <v>39318</v>
      </c>
      <c r="B348" s="19"/>
      <c r="C348" s="29">
        <f t="shared" si="16"/>
        <v>5.1539999999999999</v>
      </c>
      <c r="D348">
        <v>70.19</v>
      </c>
      <c r="E348" s="23"/>
      <c r="F348" s="20">
        <f t="shared" si="18"/>
        <v>5.1539999999999999</v>
      </c>
      <c r="G348" s="23">
        <v>5154</v>
      </c>
      <c r="H348" s="23">
        <v>5161</v>
      </c>
      <c r="I348" s="24">
        <f t="shared" si="17"/>
        <v>39318</v>
      </c>
    </row>
    <row r="349" spans="1:11" ht="15" x14ac:dyDescent="0.25">
      <c r="A349" s="21">
        <v>39325</v>
      </c>
      <c r="B349" s="19"/>
      <c r="C349" s="29">
        <f t="shared" si="16"/>
        <v>5.1230000000000002</v>
      </c>
      <c r="D349">
        <v>72.930000000000007</v>
      </c>
      <c r="E349" s="23"/>
      <c r="F349" s="20">
        <f t="shared" si="18"/>
        <v>5.1230000000000002</v>
      </c>
      <c r="G349" s="23">
        <v>5123</v>
      </c>
      <c r="H349" s="23">
        <v>5021</v>
      </c>
      <c r="I349" s="24">
        <f t="shared" si="17"/>
        <v>39325</v>
      </c>
    </row>
    <row r="350" spans="1:11" ht="15" x14ac:dyDescent="0.25">
      <c r="A350" s="21">
        <v>39332</v>
      </c>
      <c r="B350" s="19"/>
      <c r="C350" s="29">
        <f t="shared" si="16"/>
        <v>5.1079999999999997</v>
      </c>
      <c r="D350">
        <v>75.959999999999994</v>
      </c>
      <c r="E350" s="25">
        <v>0.46895700000000001</v>
      </c>
      <c r="F350" s="20">
        <f t="shared" si="18"/>
        <v>5.1079999999999997</v>
      </c>
      <c r="G350" s="23">
        <v>5108</v>
      </c>
      <c r="H350" s="23">
        <v>5129</v>
      </c>
      <c r="I350" s="24">
        <f t="shared" si="17"/>
        <v>39332</v>
      </c>
      <c r="J350" s="27">
        <v>39326</v>
      </c>
      <c r="K350" s="25">
        <v>0.46895700000000001</v>
      </c>
    </row>
    <row r="351" spans="1:11" ht="15" x14ac:dyDescent="0.25">
      <c r="A351" s="21">
        <v>39339</v>
      </c>
      <c r="B351" s="19"/>
      <c r="C351" s="29">
        <f t="shared" si="16"/>
        <v>5.0880000000000001</v>
      </c>
      <c r="D351">
        <v>78.95</v>
      </c>
      <c r="E351" s="23"/>
      <c r="F351" s="20">
        <f t="shared" si="18"/>
        <v>5.0880000000000001</v>
      </c>
      <c r="G351" s="23">
        <v>5088</v>
      </c>
      <c r="H351" s="23">
        <v>5039</v>
      </c>
      <c r="I351" s="24">
        <f t="shared" si="17"/>
        <v>39339</v>
      </c>
    </row>
    <row r="352" spans="1:11" ht="15" x14ac:dyDescent="0.25">
      <c r="A352" s="21">
        <v>39346</v>
      </c>
      <c r="B352" s="19"/>
      <c r="C352" s="29">
        <f t="shared" si="16"/>
        <v>5.0540000000000003</v>
      </c>
      <c r="D352">
        <v>82.26</v>
      </c>
      <c r="E352" s="23"/>
      <c r="F352" s="20">
        <f t="shared" si="18"/>
        <v>5.0540000000000003</v>
      </c>
      <c r="G352" s="23">
        <v>5054</v>
      </c>
      <c r="H352" s="23">
        <v>5027</v>
      </c>
      <c r="I352" s="24">
        <f t="shared" si="17"/>
        <v>39346</v>
      </c>
    </row>
    <row r="353" spans="1:12" ht="15" x14ac:dyDescent="0.25">
      <c r="A353" s="21">
        <v>39353</v>
      </c>
      <c r="B353" s="19"/>
      <c r="C353" s="29">
        <f t="shared" si="16"/>
        <v>5.0650000000000004</v>
      </c>
      <c r="D353">
        <v>81.7</v>
      </c>
      <c r="E353" s="23"/>
      <c r="F353" s="20">
        <f t="shared" si="18"/>
        <v>5.0650000000000004</v>
      </c>
      <c r="G353" s="23">
        <v>5065</v>
      </c>
      <c r="H353" s="23">
        <v>5064</v>
      </c>
      <c r="I353" s="24">
        <f t="shared" si="17"/>
        <v>39353</v>
      </c>
    </row>
    <row r="354" spans="1:12" ht="15" x14ac:dyDescent="0.25">
      <c r="A354" s="21">
        <v>39360</v>
      </c>
      <c r="B354" s="19"/>
      <c r="C354" s="29">
        <f t="shared" si="16"/>
        <v>5.0469999999999997</v>
      </c>
      <c r="D354">
        <v>80.59</v>
      </c>
      <c r="E354" s="25">
        <v>0.47978799999999994</v>
      </c>
      <c r="F354" s="20">
        <f t="shared" si="18"/>
        <v>5.0469999999999997</v>
      </c>
      <c r="G354" s="23">
        <v>5047</v>
      </c>
      <c r="H354" s="23">
        <v>5059</v>
      </c>
      <c r="I354" s="24">
        <f t="shared" si="17"/>
        <v>39360</v>
      </c>
      <c r="J354" s="27">
        <v>39356</v>
      </c>
      <c r="K354" s="25">
        <v>0.47978799999999994</v>
      </c>
    </row>
    <row r="355" spans="1:12" ht="15" x14ac:dyDescent="0.25">
      <c r="A355" s="21">
        <v>39367</v>
      </c>
      <c r="B355" s="19"/>
      <c r="C355" s="29">
        <f t="shared" si="16"/>
        <v>5.0629999999999997</v>
      </c>
      <c r="D355">
        <v>81.459999999999994</v>
      </c>
      <c r="E355" s="23"/>
      <c r="F355" s="20">
        <f t="shared" si="18"/>
        <v>5.0629999999999997</v>
      </c>
      <c r="G355" s="23">
        <v>5063</v>
      </c>
      <c r="H355" s="23">
        <v>5102</v>
      </c>
      <c r="I355" s="24">
        <f t="shared" si="17"/>
        <v>39367</v>
      </c>
    </row>
    <row r="356" spans="1:12" ht="15" x14ac:dyDescent="0.25">
      <c r="A356" s="21">
        <v>39374</v>
      </c>
      <c r="B356" s="19"/>
      <c r="C356" s="29">
        <f t="shared" si="16"/>
        <v>5.0869999999999997</v>
      </c>
      <c r="D356">
        <v>87.8</v>
      </c>
      <c r="E356" s="23"/>
      <c r="F356" s="20">
        <f t="shared" si="18"/>
        <v>5.0869999999999997</v>
      </c>
      <c r="G356" s="23">
        <v>5087</v>
      </c>
      <c r="H356" s="23">
        <v>5122</v>
      </c>
      <c r="I356" s="24">
        <f t="shared" si="17"/>
        <v>39374</v>
      </c>
    </row>
    <row r="357" spans="1:12" ht="15" x14ac:dyDescent="0.25">
      <c r="A357" s="21">
        <v>39381</v>
      </c>
      <c r="B357" s="19"/>
      <c r="C357" s="29">
        <f t="shared" si="16"/>
        <v>5.0990000000000002</v>
      </c>
      <c r="D357">
        <v>89.23</v>
      </c>
      <c r="E357" s="23"/>
      <c r="F357" s="20">
        <f t="shared" si="18"/>
        <v>5.0990000000000002</v>
      </c>
      <c r="G357" s="23">
        <v>5099</v>
      </c>
      <c r="H357" s="23">
        <v>5114</v>
      </c>
      <c r="I357" s="24">
        <f t="shared" si="17"/>
        <v>39381</v>
      </c>
    </row>
    <row r="358" spans="1:12" ht="15" x14ac:dyDescent="0.25">
      <c r="A358" s="21">
        <v>39388</v>
      </c>
      <c r="B358" s="19"/>
      <c r="C358" s="29">
        <f t="shared" si="16"/>
        <v>5.1159999999999997</v>
      </c>
      <c r="D358">
        <v>93.46</v>
      </c>
      <c r="E358" s="25">
        <v>0.48615600000000003</v>
      </c>
      <c r="F358" s="20">
        <f t="shared" si="18"/>
        <v>5.1159999999999997</v>
      </c>
      <c r="G358" s="23">
        <v>5116</v>
      </c>
      <c r="H358" s="23">
        <v>5126</v>
      </c>
      <c r="I358" s="24">
        <f t="shared" si="17"/>
        <v>39388</v>
      </c>
      <c r="J358" s="27">
        <v>39387</v>
      </c>
      <c r="K358" s="25">
        <v>0.48615600000000003</v>
      </c>
    </row>
    <row r="359" spans="1:12" ht="15" x14ac:dyDescent="0.25">
      <c r="A359" s="21">
        <v>39395</v>
      </c>
      <c r="B359" s="19"/>
      <c r="C359" s="29">
        <f t="shared" si="16"/>
        <v>5.1239999999999997</v>
      </c>
      <c r="D359">
        <v>95.81</v>
      </c>
      <c r="E359" s="23"/>
      <c r="F359" s="20">
        <f t="shared" si="18"/>
        <v>5.1239999999999997</v>
      </c>
      <c r="G359" s="23">
        <v>5124</v>
      </c>
      <c r="H359" s="23">
        <v>5134</v>
      </c>
      <c r="I359" s="24">
        <f t="shared" si="17"/>
        <v>39395</v>
      </c>
    </row>
    <row r="360" spans="1:12" ht="15" x14ac:dyDescent="0.25">
      <c r="A360" s="21">
        <v>39402</v>
      </c>
      <c r="B360" s="19"/>
      <c r="C360" s="29">
        <f t="shared" si="16"/>
        <v>5.0789999999999997</v>
      </c>
      <c r="D360">
        <v>93.56</v>
      </c>
      <c r="E360" s="23"/>
      <c r="F360" s="20">
        <f t="shared" si="18"/>
        <v>5.0789999999999997</v>
      </c>
      <c r="G360" s="23">
        <v>5079</v>
      </c>
      <c r="H360" s="23">
        <v>4942</v>
      </c>
      <c r="I360" s="24">
        <f t="shared" si="17"/>
        <v>39402</v>
      </c>
    </row>
    <row r="361" spans="1:12" ht="15" x14ac:dyDescent="0.25">
      <c r="A361" s="21">
        <v>39409</v>
      </c>
      <c r="B361" s="19"/>
      <c r="C361" s="29">
        <f t="shared" si="16"/>
        <v>5.08</v>
      </c>
      <c r="D361">
        <v>97.93</v>
      </c>
      <c r="E361" s="23"/>
      <c r="F361" s="20">
        <f t="shared" si="18"/>
        <v>5.08</v>
      </c>
      <c r="G361" s="23">
        <v>5080</v>
      </c>
      <c r="H361" s="23">
        <v>5117</v>
      </c>
      <c r="I361" s="24">
        <f t="shared" si="17"/>
        <v>39409</v>
      </c>
    </row>
    <row r="362" spans="1:12" ht="15" x14ac:dyDescent="0.25">
      <c r="A362" s="21">
        <v>39416</v>
      </c>
      <c r="B362" s="19"/>
      <c r="C362" s="29">
        <f t="shared" si="16"/>
        <v>5.0819999999999999</v>
      </c>
      <c r="D362">
        <v>92.47</v>
      </c>
      <c r="E362" s="23"/>
      <c r="F362" s="20">
        <f t="shared" si="18"/>
        <v>5.0819999999999999</v>
      </c>
      <c r="G362" s="23">
        <v>5082</v>
      </c>
      <c r="H362" s="23">
        <v>5133</v>
      </c>
      <c r="I362" s="24">
        <f t="shared" si="17"/>
        <v>39416</v>
      </c>
    </row>
    <row r="363" spans="1:12" ht="15" x14ac:dyDescent="0.25">
      <c r="A363" s="21">
        <v>39423</v>
      </c>
      <c r="B363" s="19"/>
      <c r="C363" s="29">
        <f t="shared" si="16"/>
        <v>5.077</v>
      </c>
      <c r="D363">
        <v>88.71</v>
      </c>
      <c r="E363" s="25">
        <v>0.48815700000000006</v>
      </c>
      <c r="F363" s="20">
        <f t="shared" si="18"/>
        <v>5.077</v>
      </c>
      <c r="G363" s="23">
        <v>5077</v>
      </c>
      <c r="H363" s="23">
        <v>5117</v>
      </c>
      <c r="I363" s="24">
        <f t="shared" si="17"/>
        <v>39423</v>
      </c>
      <c r="J363" s="27">
        <v>39417</v>
      </c>
      <c r="K363" s="25">
        <v>0.48815700000000006</v>
      </c>
    </row>
    <row r="364" spans="1:12" ht="15" x14ac:dyDescent="0.25">
      <c r="A364" s="21">
        <v>39430</v>
      </c>
      <c r="B364" s="19"/>
      <c r="C364" s="29">
        <f t="shared" si="16"/>
        <v>5.1189999999999998</v>
      </c>
      <c r="D364">
        <v>91.18</v>
      </c>
      <c r="E364" s="23"/>
      <c r="F364" s="20">
        <f t="shared" si="18"/>
        <v>5.1189999999999998</v>
      </c>
      <c r="G364" s="23">
        <v>5119</v>
      </c>
      <c r="H364" s="23">
        <v>5110</v>
      </c>
      <c r="I364" s="24">
        <f t="shared" si="17"/>
        <v>39430</v>
      </c>
    </row>
    <row r="365" spans="1:12" ht="15" x14ac:dyDescent="0.25">
      <c r="A365" s="21">
        <v>39437</v>
      </c>
      <c r="B365" s="19"/>
      <c r="C365" s="29">
        <f t="shared" si="16"/>
        <v>5.1189999999999998</v>
      </c>
      <c r="D365">
        <v>91.16</v>
      </c>
      <c r="E365" s="23"/>
      <c r="F365" s="20">
        <f t="shared" si="18"/>
        <v>5.1189999999999998</v>
      </c>
      <c r="G365" s="23">
        <v>5119</v>
      </c>
      <c r="H365" s="23">
        <v>5117</v>
      </c>
      <c r="I365" s="24">
        <f t="shared" si="17"/>
        <v>39437</v>
      </c>
    </row>
    <row r="366" spans="1:12" ht="15" x14ac:dyDescent="0.25">
      <c r="A366" s="21">
        <v>39444</v>
      </c>
      <c r="B366" s="19"/>
      <c r="C366" s="29">
        <f t="shared" si="16"/>
        <v>5.1059999999999999</v>
      </c>
      <c r="D366">
        <v>95.64</v>
      </c>
      <c r="E366" s="23"/>
      <c r="F366" s="20">
        <f t="shared" si="18"/>
        <v>5.1059999999999999</v>
      </c>
      <c r="G366" s="23">
        <v>5106</v>
      </c>
      <c r="H366" s="23">
        <v>5078</v>
      </c>
      <c r="I366" s="24">
        <f t="shared" si="17"/>
        <v>39444</v>
      </c>
    </row>
    <row r="367" spans="1:12" ht="15" x14ac:dyDescent="0.25">
      <c r="A367" s="21">
        <v>39451</v>
      </c>
      <c r="B367" s="19"/>
      <c r="C367" s="29">
        <f t="shared" si="16"/>
        <v>5.0890000000000004</v>
      </c>
      <c r="D367">
        <v>98.17</v>
      </c>
      <c r="E367" s="25">
        <v>0.49342800000000009</v>
      </c>
      <c r="F367" s="20">
        <f t="shared" si="18"/>
        <v>5.0890000000000004</v>
      </c>
      <c r="G367" s="23">
        <v>5089</v>
      </c>
      <c r="H367" s="23">
        <v>5051</v>
      </c>
      <c r="I367" s="24">
        <f t="shared" si="17"/>
        <v>39451</v>
      </c>
      <c r="J367" s="27">
        <v>39448</v>
      </c>
      <c r="K367" s="25">
        <v>0.49342800000000009</v>
      </c>
      <c r="L367" s="46">
        <f>AVERAGE(K367:K417)</f>
        <v>0.55388291666666667</v>
      </c>
    </row>
    <row r="368" spans="1:12" ht="15" x14ac:dyDescent="0.25">
      <c r="A368" s="21">
        <v>39458</v>
      </c>
      <c r="B368" s="19"/>
      <c r="C368" s="29">
        <f t="shared" si="16"/>
        <v>5.0650000000000004</v>
      </c>
      <c r="D368">
        <v>94.76</v>
      </c>
      <c r="E368" s="23"/>
      <c r="F368" s="20">
        <f t="shared" si="18"/>
        <v>5.0650000000000004</v>
      </c>
      <c r="G368" s="23">
        <v>5065</v>
      </c>
      <c r="H368" s="23">
        <v>5013</v>
      </c>
      <c r="I368" s="24">
        <f t="shared" si="17"/>
        <v>39458</v>
      </c>
    </row>
    <row r="369" spans="1:11" ht="15" x14ac:dyDescent="0.25">
      <c r="A369" s="21">
        <v>39465</v>
      </c>
      <c r="B369" s="19"/>
      <c r="C369" s="29">
        <f t="shared" si="16"/>
        <v>5.0460000000000003</v>
      </c>
      <c r="D369">
        <v>91.51</v>
      </c>
      <c r="E369" s="23"/>
      <c r="F369" s="20">
        <f t="shared" si="18"/>
        <v>5.0460000000000003</v>
      </c>
      <c r="G369" s="23">
        <v>5046</v>
      </c>
      <c r="H369" s="23">
        <v>5042</v>
      </c>
      <c r="I369" s="24">
        <f t="shared" si="17"/>
        <v>39465</v>
      </c>
    </row>
    <row r="370" spans="1:11" ht="15" x14ac:dyDescent="0.25">
      <c r="A370" s="21">
        <v>39472</v>
      </c>
      <c r="B370" s="19"/>
      <c r="C370" s="29">
        <f t="shared" si="16"/>
        <v>5.0259999999999998</v>
      </c>
      <c r="D370">
        <v>89.41</v>
      </c>
      <c r="E370" s="23"/>
      <c r="F370" s="20">
        <f t="shared" si="18"/>
        <v>5.0259999999999998</v>
      </c>
      <c r="G370" s="23">
        <v>5026</v>
      </c>
      <c r="H370" s="23">
        <v>4998</v>
      </c>
      <c r="I370" s="24">
        <f t="shared" si="17"/>
        <v>39472</v>
      </c>
    </row>
    <row r="371" spans="1:11" ht="15" x14ac:dyDescent="0.25">
      <c r="A371" s="21">
        <v>39479</v>
      </c>
      <c r="B371" s="19"/>
      <c r="C371" s="29">
        <f t="shared" si="16"/>
        <v>5.0170000000000003</v>
      </c>
      <c r="D371">
        <v>91.14</v>
      </c>
      <c r="E371" s="25">
        <v>0.49987200000000004</v>
      </c>
      <c r="F371" s="20">
        <f t="shared" si="18"/>
        <v>5.0170000000000003</v>
      </c>
      <c r="G371" s="23">
        <v>5017</v>
      </c>
      <c r="H371" s="23">
        <v>5013</v>
      </c>
      <c r="I371" s="24">
        <f t="shared" si="17"/>
        <v>39479</v>
      </c>
      <c r="J371" s="27">
        <v>39479</v>
      </c>
      <c r="K371" s="25">
        <v>0.49987200000000004</v>
      </c>
    </row>
    <row r="372" spans="1:11" ht="15" x14ac:dyDescent="0.25">
      <c r="A372" s="21">
        <v>39486</v>
      </c>
      <c r="B372" s="19"/>
      <c r="C372" s="29">
        <f t="shared" si="16"/>
        <v>5.024</v>
      </c>
      <c r="D372">
        <v>89.08</v>
      </c>
      <c r="E372" s="23"/>
      <c r="F372" s="20">
        <f t="shared" si="18"/>
        <v>5.024</v>
      </c>
      <c r="G372" s="23">
        <v>5024</v>
      </c>
      <c r="H372" s="23">
        <v>5044</v>
      </c>
      <c r="I372" s="24">
        <f t="shared" si="17"/>
        <v>39486</v>
      </c>
    </row>
    <row r="373" spans="1:11" ht="15" x14ac:dyDescent="0.25">
      <c r="A373" s="21">
        <v>39493</v>
      </c>
      <c r="B373" s="19"/>
      <c r="C373" s="29">
        <f t="shared" si="16"/>
        <v>5.0220000000000002</v>
      </c>
      <c r="D373">
        <v>94.13</v>
      </c>
      <c r="E373" s="23"/>
      <c r="F373" s="20">
        <f t="shared" si="18"/>
        <v>5.0220000000000002</v>
      </c>
      <c r="G373" s="23">
        <v>5022</v>
      </c>
      <c r="H373" s="23">
        <v>5034</v>
      </c>
      <c r="I373" s="24">
        <f t="shared" si="17"/>
        <v>39493</v>
      </c>
    </row>
    <row r="374" spans="1:11" ht="15" x14ac:dyDescent="0.25">
      <c r="A374" s="21">
        <v>39500</v>
      </c>
      <c r="B374" s="19"/>
      <c r="C374" s="29">
        <f t="shared" si="16"/>
        <v>5.0339999999999998</v>
      </c>
      <c r="D374">
        <v>99.61</v>
      </c>
      <c r="E374" s="23"/>
      <c r="F374" s="20">
        <f t="shared" si="18"/>
        <v>5.0339999999999998</v>
      </c>
      <c r="G374" s="23">
        <v>5034</v>
      </c>
      <c r="H374" s="23">
        <v>5044</v>
      </c>
      <c r="I374" s="24">
        <f t="shared" si="17"/>
        <v>39500</v>
      </c>
    </row>
    <row r="375" spans="1:11" ht="15" x14ac:dyDescent="0.25">
      <c r="A375" s="21">
        <v>39507</v>
      </c>
      <c r="B375" s="19"/>
      <c r="C375" s="29">
        <f t="shared" si="16"/>
        <v>5.0430000000000001</v>
      </c>
      <c r="D375">
        <v>100.84</v>
      </c>
      <c r="E375" s="23"/>
      <c r="F375" s="20">
        <f t="shared" si="18"/>
        <v>5.0430000000000001</v>
      </c>
      <c r="G375" s="23">
        <v>5043</v>
      </c>
      <c r="H375" s="23">
        <v>5050</v>
      </c>
      <c r="I375" s="24">
        <f t="shared" si="17"/>
        <v>39507</v>
      </c>
    </row>
    <row r="376" spans="1:11" ht="15" x14ac:dyDescent="0.25">
      <c r="A376" s="21">
        <v>39514</v>
      </c>
      <c r="B376" s="19"/>
      <c r="C376" s="29">
        <f t="shared" si="16"/>
        <v>5.0570000000000004</v>
      </c>
      <c r="D376">
        <v>103.44</v>
      </c>
      <c r="E376" s="25">
        <v>0.51767600000000003</v>
      </c>
      <c r="F376" s="20">
        <f t="shared" si="18"/>
        <v>5.0570000000000004</v>
      </c>
      <c r="G376" s="23">
        <v>5057</v>
      </c>
      <c r="H376" s="23">
        <v>5100</v>
      </c>
      <c r="I376" s="24">
        <f t="shared" si="17"/>
        <v>39514</v>
      </c>
      <c r="J376" s="27">
        <v>39508</v>
      </c>
      <c r="K376" s="25">
        <v>0.51767600000000003</v>
      </c>
    </row>
    <row r="377" spans="1:11" ht="15" x14ac:dyDescent="0.25">
      <c r="A377" s="21">
        <v>39521</v>
      </c>
      <c r="B377" s="19"/>
      <c r="C377" s="29">
        <f t="shared" si="16"/>
        <v>5.0739999999999998</v>
      </c>
      <c r="D377">
        <v>109.35</v>
      </c>
      <c r="E377" s="23"/>
      <c r="F377" s="20">
        <f t="shared" si="18"/>
        <v>5.0739999999999998</v>
      </c>
      <c r="G377" s="23">
        <v>5074</v>
      </c>
      <c r="H377" s="23">
        <v>5100</v>
      </c>
      <c r="I377" s="24">
        <f t="shared" si="17"/>
        <v>39521</v>
      </c>
    </row>
    <row r="378" spans="1:11" ht="15" x14ac:dyDescent="0.25">
      <c r="A378" s="21">
        <v>39528</v>
      </c>
      <c r="B378" s="19"/>
      <c r="C378" s="29">
        <f t="shared" si="16"/>
        <v>5.0880000000000001</v>
      </c>
      <c r="D378">
        <v>105.28</v>
      </c>
      <c r="E378" s="23"/>
      <c r="F378" s="20">
        <f t="shared" si="18"/>
        <v>5.0880000000000001</v>
      </c>
      <c r="G378" s="23">
        <v>5088</v>
      </c>
      <c r="H378" s="23">
        <v>5103</v>
      </c>
      <c r="I378" s="24">
        <f t="shared" si="17"/>
        <v>39528</v>
      </c>
    </row>
    <row r="379" spans="1:11" ht="15" x14ac:dyDescent="0.25">
      <c r="A379" s="21">
        <v>39535</v>
      </c>
      <c r="B379" s="19"/>
      <c r="C379" s="29">
        <f t="shared" si="16"/>
        <v>5.0979999999999999</v>
      </c>
      <c r="D379">
        <v>104.49</v>
      </c>
      <c r="E379" s="23"/>
      <c r="F379" s="20">
        <f t="shared" si="18"/>
        <v>5.0979999999999999</v>
      </c>
      <c r="G379" s="23">
        <v>5098</v>
      </c>
      <c r="H379" s="23">
        <v>5087</v>
      </c>
      <c r="I379" s="24">
        <f t="shared" si="17"/>
        <v>39535</v>
      </c>
    </row>
    <row r="380" spans="1:11" ht="15" x14ac:dyDescent="0.25">
      <c r="A380" s="21">
        <v>39542</v>
      </c>
      <c r="B380" s="19"/>
      <c r="C380" s="29">
        <f t="shared" si="16"/>
        <v>5.0970000000000004</v>
      </c>
      <c r="D380">
        <v>103.46</v>
      </c>
      <c r="E380" s="25">
        <v>0.52068300000000001</v>
      </c>
      <c r="F380" s="20">
        <f t="shared" si="18"/>
        <v>5.0970000000000004</v>
      </c>
      <c r="G380" s="23">
        <v>5097</v>
      </c>
      <c r="H380" s="23">
        <v>5097</v>
      </c>
      <c r="I380" s="24">
        <f t="shared" si="17"/>
        <v>39542</v>
      </c>
      <c r="J380" s="27">
        <v>39539</v>
      </c>
      <c r="K380" s="25">
        <v>0.52068300000000001</v>
      </c>
    </row>
    <row r="381" spans="1:11" ht="15" x14ac:dyDescent="0.25">
      <c r="A381" s="21">
        <v>39549</v>
      </c>
      <c r="B381" s="19"/>
      <c r="C381" s="29">
        <f t="shared" si="16"/>
        <v>5.0960000000000001</v>
      </c>
      <c r="D381">
        <v>109.71</v>
      </c>
      <c r="E381" s="23"/>
      <c r="F381" s="20">
        <f t="shared" si="18"/>
        <v>5.0960000000000001</v>
      </c>
      <c r="G381" s="23">
        <v>5096</v>
      </c>
      <c r="H381" s="23">
        <v>5096</v>
      </c>
      <c r="I381" s="24">
        <f t="shared" si="17"/>
        <v>39549</v>
      </c>
    </row>
    <row r="382" spans="1:11" ht="15" x14ac:dyDescent="0.25">
      <c r="A382" s="21">
        <v>39556</v>
      </c>
      <c r="B382" s="19"/>
      <c r="C382" s="29">
        <f t="shared" si="16"/>
        <v>5.0949999999999998</v>
      </c>
      <c r="D382">
        <v>114.33</v>
      </c>
      <c r="E382" s="23"/>
      <c r="F382" s="20">
        <f t="shared" si="18"/>
        <v>5.0949999999999998</v>
      </c>
      <c r="G382" s="23">
        <v>5095</v>
      </c>
      <c r="H382" s="23">
        <v>5101</v>
      </c>
      <c r="I382" s="24">
        <f t="shared" si="17"/>
        <v>39556</v>
      </c>
    </row>
    <row r="383" spans="1:11" ht="15" x14ac:dyDescent="0.25">
      <c r="A383" s="21">
        <v>39563</v>
      </c>
      <c r="B383" s="19"/>
      <c r="C383" s="29">
        <f t="shared" si="16"/>
        <v>5.0979999999999999</v>
      </c>
      <c r="D383">
        <v>118.53</v>
      </c>
      <c r="E383" s="23"/>
      <c r="F383" s="20">
        <f t="shared" si="18"/>
        <v>5.0979999999999999</v>
      </c>
      <c r="G383" s="23">
        <v>5098</v>
      </c>
      <c r="H383" s="23">
        <v>5098</v>
      </c>
      <c r="I383" s="24">
        <f t="shared" si="17"/>
        <v>39563</v>
      </c>
    </row>
    <row r="384" spans="1:11" ht="15" x14ac:dyDescent="0.25">
      <c r="A384" s="21">
        <v>39570</v>
      </c>
      <c r="B384" s="19"/>
      <c r="C384" s="29">
        <f t="shared" si="16"/>
        <v>5.0990000000000002</v>
      </c>
      <c r="D384">
        <v>115.42</v>
      </c>
      <c r="E384" s="25">
        <v>0.52818399999999999</v>
      </c>
      <c r="F384" s="20">
        <f t="shared" si="18"/>
        <v>5.0990000000000002</v>
      </c>
      <c r="G384" s="23">
        <v>5099</v>
      </c>
      <c r="H384" s="23">
        <v>5099</v>
      </c>
      <c r="I384" s="24">
        <f t="shared" si="17"/>
        <v>39570</v>
      </c>
      <c r="J384" s="27">
        <v>39569</v>
      </c>
      <c r="K384" s="25">
        <v>0.52818399999999999</v>
      </c>
    </row>
    <row r="385" spans="1:11" ht="15" x14ac:dyDescent="0.25">
      <c r="A385" s="21">
        <v>39577</v>
      </c>
      <c r="B385" s="19"/>
      <c r="C385" s="29">
        <f t="shared" si="16"/>
        <v>5.1070000000000002</v>
      </c>
      <c r="D385">
        <v>123.01</v>
      </c>
      <c r="E385" s="23"/>
      <c r="F385" s="20">
        <f t="shared" si="18"/>
        <v>5.1070000000000002</v>
      </c>
      <c r="G385" s="23">
        <v>5107</v>
      </c>
      <c r="H385" s="23">
        <v>5128</v>
      </c>
      <c r="I385" s="24">
        <f t="shared" si="17"/>
        <v>39577</v>
      </c>
    </row>
    <row r="386" spans="1:11" ht="15" x14ac:dyDescent="0.25">
      <c r="A386" s="21">
        <v>39584</v>
      </c>
      <c r="B386" s="19"/>
      <c r="C386" s="29">
        <f t="shared" ref="C386:C449" si="19">+F386</f>
        <v>5.093</v>
      </c>
      <c r="D386">
        <v>124.96</v>
      </c>
      <c r="E386" s="23"/>
      <c r="F386" s="20">
        <f t="shared" si="18"/>
        <v>5.093</v>
      </c>
      <c r="G386" s="23">
        <v>5093</v>
      </c>
      <c r="H386" s="23">
        <v>5045</v>
      </c>
      <c r="I386" s="24">
        <f t="shared" si="17"/>
        <v>39584</v>
      </c>
    </row>
    <row r="387" spans="1:11" ht="15" x14ac:dyDescent="0.25">
      <c r="A387" s="21">
        <v>39591</v>
      </c>
      <c r="B387" s="19"/>
      <c r="C387" s="29">
        <f t="shared" si="19"/>
        <v>5.0999999999999996</v>
      </c>
      <c r="D387">
        <v>130.13999999999999</v>
      </c>
      <c r="E387" s="23"/>
      <c r="F387" s="20">
        <f t="shared" si="18"/>
        <v>5.0999999999999996</v>
      </c>
      <c r="G387" s="23">
        <v>5100</v>
      </c>
      <c r="H387" s="23">
        <v>5128</v>
      </c>
      <c r="I387" s="24">
        <f t="shared" ref="I387:I450" si="20">+A387</f>
        <v>39591</v>
      </c>
    </row>
    <row r="388" spans="1:11" ht="15" x14ac:dyDescent="0.25">
      <c r="A388" s="21">
        <v>39598</v>
      </c>
      <c r="B388" s="19"/>
      <c r="C388" s="29">
        <f t="shared" si="19"/>
        <v>5.1100000000000003</v>
      </c>
      <c r="D388">
        <v>128.47</v>
      </c>
      <c r="E388" s="23"/>
      <c r="F388" s="20">
        <f t="shared" si="18"/>
        <v>5.1100000000000003</v>
      </c>
      <c r="G388" s="23">
        <v>5110</v>
      </c>
      <c r="H388" s="23">
        <v>5139</v>
      </c>
      <c r="I388" s="24">
        <f t="shared" si="20"/>
        <v>39598</v>
      </c>
    </row>
    <row r="389" spans="1:11" ht="15" x14ac:dyDescent="0.25">
      <c r="A389" s="21">
        <v>39605</v>
      </c>
      <c r="B389" s="19"/>
      <c r="C389" s="29">
        <f t="shared" si="19"/>
        <v>5.1070000000000002</v>
      </c>
      <c r="D389">
        <v>128.16</v>
      </c>
      <c r="E389" s="25">
        <v>0.53872999999999993</v>
      </c>
      <c r="F389" s="20">
        <f t="shared" si="18"/>
        <v>5.1070000000000002</v>
      </c>
      <c r="G389" s="23">
        <v>5107</v>
      </c>
      <c r="H389" s="23">
        <v>5114</v>
      </c>
      <c r="I389" s="24">
        <f t="shared" si="20"/>
        <v>39605</v>
      </c>
      <c r="J389" s="27">
        <v>39600</v>
      </c>
      <c r="K389" s="25">
        <v>0.53872999999999993</v>
      </c>
    </row>
    <row r="390" spans="1:11" ht="15" x14ac:dyDescent="0.25">
      <c r="A390" s="21">
        <v>39612</v>
      </c>
      <c r="B390" s="19"/>
      <c r="C390" s="29">
        <f t="shared" si="19"/>
        <v>5.1319999999999997</v>
      </c>
      <c r="D390">
        <v>134.80000000000001</v>
      </c>
      <c r="E390" s="23"/>
      <c r="F390" s="20">
        <f t="shared" si="18"/>
        <v>5.1319999999999997</v>
      </c>
      <c r="G390" s="23">
        <v>5132</v>
      </c>
      <c r="H390" s="23">
        <v>5145</v>
      </c>
      <c r="I390" s="24">
        <f t="shared" si="20"/>
        <v>39612</v>
      </c>
    </row>
    <row r="391" spans="1:11" ht="15" x14ac:dyDescent="0.25">
      <c r="A391" s="21">
        <v>39619</v>
      </c>
      <c r="B391" s="19"/>
      <c r="C391" s="29">
        <f t="shared" si="19"/>
        <v>5.13</v>
      </c>
      <c r="D391">
        <v>134.34</v>
      </c>
      <c r="E391" s="23"/>
      <c r="F391" s="20">
        <f t="shared" si="18"/>
        <v>5.13</v>
      </c>
      <c r="G391" s="23">
        <v>5130</v>
      </c>
      <c r="H391" s="23">
        <v>5120</v>
      </c>
      <c r="I391" s="24">
        <f t="shared" si="20"/>
        <v>39619</v>
      </c>
    </row>
    <row r="392" spans="1:11" ht="15" x14ac:dyDescent="0.25">
      <c r="A392" s="21">
        <v>39626</v>
      </c>
      <c r="B392" s="19"/>
      <c r="C392" s="29">
        <f t="shared" si="19"/>
        <v>5.1260000000000003</v>
      </c>
      <c r="D392">
        <v>137</v>
      </c>
      <c r="E392" s="23"/>
      <c r="F392" s="20">
        <f t="shared" si="18"/>
        <v>5.1260000000000003</v>
      </c>
      <c r="G392" s="23">
        <v>5126</v>
      </c>
      <c r="H392" s="23">
        <v>5123</v>
      </c>
      <c r="I392" s="24">
        <f t="shared" si="20"/>
        <v>39626</v>
      </c>
    </row>
    <row r="393" spans="1:11" ht="15" x14ac:dyDescent="0.25">
      <c r="A393" s="21">
        <v>39633</v>
      </c>
      <c r="B393" s="19"/>
      <c r="C393" s="29">
        <f t="shared" si="19"/>
        <v>5.0869999999999997</v>
      </c>
      <c r="D393">
        <v>142.52000000000001</v>
      </c>
      <c r="E393" s="25">
        <v>0.55133300000000007</v>
      </c>
      <c r="F393" s="20">
        <f t="shared" si="18"/>
        <v>5.0869999999999997</v>
      </c>
      <c r="G393" s="23">
        <v>5087</v>
      </c>
      <c r="H393" s="23">
        <v>4960</v>
      </c>
      <c r="I393" s="24">
        <f t="shared" si="20"/>
        <v>39633</v>
      </c>
      <c r="J393" s="27">
        <v>39630</v>
      </c>
      <c r="K393" s="25">
        <v>0.55133300000000007</v>
      </c>
    </row>
    <row r="394" spans="1:11" ht="15" x14ac:dyDescent="0.25">
      <c r="A394" s="21">
        <v>39640</v>
      </c>
      <c r="B394" s="19"/>
      <c r="C394" s="29">
        <f t="shared" si="19"/>
        <v>5.0860000000000003</v>
      </c>
      <c r="D394">
        <v>139.94999999999999</v>
      </c>
      <c r="E394" s="23"/>
      <c r="F394" s="20">
        <f t="shared" si="18"/>
        <v>5.0860000000000003</v>
      </c>
      <c r="G394" s="23">
        <v>5086</v>
      </c>
      <c r="H394" s="23">
        <v>5139</v>
      </c>
      <c r="I394" s="24">
        <f t="shared" si="20"/>
        <v>39640</v>
      </c>
    </row>
    <row r="395" spans="1:11" ht="15" x14ac:dyDescent="0.25">
      <c r="A395" s="21">
        <v>39647</v>
      </c>
      <c r="B395" s="19"/>
      <c r="C395" s="29">
        <f t="shared" si="19"/>
        <v>5.0970000000000004</v>
      </c>
      <c r="D395">
        <v>135.37</v>
      </c>
      <c r="E395" s="23"/>
      <c r="F395" s="20">
        <f t="shared" si="18"/>
        <v>5.0970000000000004</v>
      </c>
      <c r="G395" s="23">
        <v>5097</v>
      </c>
      <c r="H395" s="23">
        <v>5165</v>
      </c>
      <c r="I395" s="24">
        <f t="shared" si="20"/>
        <v>39647</v>
      </c>
    </row>
    <row r="396" spans="1:11" ht="15" x14ac:dyDescent="0.25">
      <c r="A396" s="21">
        <v>39654</v>
      </c>
      <c r="B396" s="19"/>
      <c r="C396" s="29">
        <f t="shared" si="19"/>
        <v>5.1059999999999999</v>
      </c>
      <c r="D396">
        <v>125.92</v>
      </c>
      <c r="E396" s="23"/>
      <c r="F396" s="20">
        <f t="shared" si="18"/>
        <v>5.1059999999999999</v>
      </c>
      <c r="G396" s="23">
        <v>5106</v>
      </c>
      <c r="H396" s="23">
        <v>5160</v>
      </c>
      <c r="I396" s="24">
        <f t="shared" si="20"/>
        <v>39654</v>
      </c>
    </row>
    <row r="397" spans="1:11" ht="15" x14ac:dyDescent="0.25">
      <c r="A397" s="21">
        <v>39661</v>
      </c>
      <c r="B397" s="19"/>
      <c r="C397" s="29">
        <f t="shared" si="19"/>
        <v>5.1589999999999998</v>
      </c>
      <c r="D397">
        <v>124.57</v>
      </c>
      <c r="E397" s="25">
        <v>0.56081099999999995</v>
      </c>
      <c r="F397" s="20">
        <f t="shared" si="18"/>
        <v>5.1589999999999998</v>
      </c>
      <c r="G397" s="23">
        <v>5159</v>
      </c>
      <c r="H397" s="23">
        <v>5172</v>
      </c>
      <c r="I397" s="24">
        <f t="shared" si="20"/>
        <v>39661</v>
      </c>
      <c r="J397" s="27">
        <v>39661</v>
      </c>
      <c r="K397" s="25">
        <v>0.56081099999999995</v>
      </c>
    </row>
    <row r="398" spans="1:11" ht="15" x14ac:dyDescent="0.25">
      <c r="A398" s="21">
        <v>39668</v>
      </c>
      <c r="B398" s="19"/>
      <c r="C398" s="29">
        <f t="shared" si="19"/>
        <v>5.1589999999999998</v>
      </c>
      <c r="D398">
        <v>118.8</v>
      </c>
      <c r="E398" s="23"/>
      <c r="F398" s="20">
        <f t="shared" si="18"/>
        <v>5.1589999999999998</v>
      </c>
      <c r="G398" s="23">
        <v>5159</v>
      </c>
      <c r="H398" s="23">
        <v>5139</v>
      </c>
      <c r="I398" s="24">
        <f t="shared" si="20"/>
        <v>39668</v>
      </c>
    </row>
    <row r="399" spans="1:11" ht="15" x14ac:dyDescent="0.25">
      <c r="A399" s="21">
        <v>39675</v>
      </c>
      <c r="B399" s="19"/>
      <c r="C399" s="29">
        <f t="shared" si="19"/>
        <v>5.1369999999999996</v>
      </c>
      <c r="D399">
        <v>114.4</v>
      </c>
      <c r="E399" s="23"/>
      <c r="F399" s="20">
        <f t="shared" si="18"/>
        <v>5.1369999999999996</v>
      </c>
      <c r="G399" s="23">
        <v>5137</v>
      </c>
      <c r="H399" s="23">
        <v>5078</v>
      </c>
      <c r="I399" s="24">
        <f t="shared" si="20"/>
        <v>39675</v>
      </c>
    </row>
    <row r="400" spans="1:11" ht="15" x14ac:dyDescent="0.25">
      <c r="A400" s="21">
        <v>39682</v>
      </c>
      <c r="B400" s="19"/>
      <c r="C400" s="29">
        <f t="shared" si="19"/>
        <v>5.0739999999999998</v>
      </c>
      <c r="D400">
        <v>115.7</v>
      </c>
      <c r="E400" s="23"/>
      <c r="F400" s="20">
        <f t="shared" si="18"/>
        <v>5.0739999999999998</v>
      </c>
      <c r="G400" s="23">
        <v>5074</v>
      </c>
      <c r="H400" s="23">
        <v>4906</v>
      </c>
      <c r="I400" s="24">
        <f t="shared" si="20"/>
        <v>39682</v>
      </c>
    </row>
    <row r="401" spans="1:11" ht="15" x14ac:dyDescent="0.25">
      <c r="A401" s="21">
        <v>39689</v>
      </c>
      <c r="B401" s="19"/>
      <c r="C401" s="29">
        <f t="shared" si="19"/>
        <v>5.0549999999999997</v>
      </c>
      <c r="D401">
        <v>116.09</v>
      </c>
      <c r="E401" s="23"/>
      <c r="F401" s="20">
        <f t="shared" si="18"/>
        <v>5.0549999999999997</v>
      </c>
      <c r="G401" s="23">
        <v>5055</v>
      </c>
      <c r="H401" s="23">
        <v>5097</v>
      </c>
      <c r="I401" s="24">
        <f t="shared" si="20"/>
        <v>39689</v>
      </c>
    </row>
    <row r="402" spans="1:11" ht="15" x14ac:dyDescent="0.25">
      <c r="A402" s="21">
        <v>39696</v>
      </c>
      <c r="B402" s="19"/>
      <c r="C402" s="29">
        <f t="shared" si="19"/>
        <v>4.7910000000000004</v>
      </c>
      <c r="D402">
        <v>108.37</v>
      </c>
      <c r="E402" s="25">
        <v>0.56523000000000001</v>
      </c>
      <c r="F402" s="20">
        <f t="shared" si="18"/>
        <v>4.7910000000000004</v>
      </c>
      <c r="G402" s="23">
        <v>4791</v>
      </c>
      <c r="H402" s="23">
        <v>4084</v>
      </c>
      <c r="I402" s="24">
        <f t="shared" si="20"/>
        <v>39696</v>
      </c>
      <c r="J402" s="27">
        <v>39692</v>
      </c>
      <c r="K402" s="25">
        <v>0.56523000000000001</v>
      </c>
    </row>
    <row r="403" spans="1:11" ht="15" x14ac:dyDescent="0.25">
      <c r="A403" s="21">
        <v>39703</v>
      </c>
      <c r="B403" s="19"/>
      <c r="C403" s="29">
        <f t="shared" si="19"/>
        <v>4.5190000000000001</v>
      </c>
      <c r="D403">
        <v>102.88</v>
      </c>
      <c r="E403" s="23"/>
      <c r="F403" s="20">
        <f t="shared" si="18"/>
        <v>4.5190000000000001</v>
      </c>
      <c r="G403" s="23">
        <v>4519</v>
      </c>
      <c r="H403" s="23">
        <v>3988</v>
      </c>
      <c r="I403" s="24">
        <f t="shared" si="20"/>
        <v>39703</v>
      </c>
    </row>
    <row r="404" spans="1:11" ht="15" x14ac:dyDescent="0.25">
      <c r="A404" s="21">
        <v>39710</v>
      </c>
      <c r="B404" s="19"/>
      <c r="C404" s="29">
        <f t="shared" si="19"/>
        <v>4.2750000000000004</v>
      </c>
      <c r="D404">
        <v>97.19</v>
      </c>
      <c r="E404" s="23"/>
      <c r="F404" s="20">
        <f t="shared" si="18"/>
        <v>4.2750000000000004</v>
      </c>
      <c r="G404" s="23">
        <v>4275</v>
      </c>
      <c r="H404" s="23">
        <v>3932</v>
      </c>
      <c r="I404" s="24">
        <f t="shared" si="20"/>
        <v>39710</v>
      </c>
    </row>
    <row r="405" spans="1:11" ht="15" x14ac:dyDescent="0.25">
      <c r="A405" s="21">
        <v>39717</v>
      </c>
      <c r="B405" s="19"/>
      <c r="C405" s="29">
        <f t="shared" si="19"/>
        <v>3.9609999999999999</v>
      </c>
      <c r="D405">
        <v>111.12</v>
      </c>
      <c r="E405" s="23"/>
      <c r="F405" s="20">
        <f t="shared" si="18"/>
        <v>3.9609999999999999</v>
      </c>
      <c r="G405" s="23">
        <v>3961</v>
      </c>
      <c r="H405" s="23">
        <v>3839</v>
      </c>
      <c r="I405" s="24">
        <f t="shared" si="20"/>
        <v>39717</v>
      </c>
    </row>
    <row r="406" spans="1:11" ht="15" x14ac:dyDescent="0.25">
      <c r="A406" s="21">
        <v>39724</v>
      </c>
      <c r="B406" s="19"/>
      <c r="C406" s="29">
        <f t="shared" si="19"/>
        <v>4.0449999999999999</v>
      </c>
      <c r="D406">
        <v>96.59</v>
      </c>
      <c r="E406" s="25">
        <v>0.60956200000000005</v>
      </c>
      <c r="F406" s="20">
        <f t="shared" si="18"/>
        <v>4.0449999999999999</v>
      </c>
      <c r="G406" s="23">
        <v>4045</v>
      </c>
      <c r="H406" s="23">
        <v>4422</v>
      </c>
      <c r="I406" s="24">
        <f t="shared" si="20"/>
        <v>39724</v>
      </c>
      <c r="J406" s="27">
        <v>39722</v>
      </c>
      <c r="K406" s="25">
        <v>0.60956200000000005</v>
      </c>
    </row>
    <row r="407" spans="1:11" ht="15" x14ac:dyDescent="0.25">
      <c r="A407" s="21">
        <v>39731</v>
      </c>
      <c r="B407" s="19"/>
      <c r="C407" s="29">
        <f t="shared" si="19"/>
        <v>4.1909999999999998</v>
      </c>
      <c r="D407">
        <v>86.24</v>
      </c>
      <c r="E407" s="23"/>
      <c r="F407" s="20">
        <f t="shared" si="18"/>
        <v>4.1909999999999998</v>
      </c>
      <c r="G407" s="23">
        <v>4191</v>
      </c>
      <c r="H407" s="23">
        <v>4572</v>
      </c>
      <c r="I407" s="24">
        <f t="shared" si="20"/>
        <v>39731</v>
      </c>
    </row>
    <row r="408" spans="1:11" ht="15" x14ac:dyDescent="0.25">
      <c r="A408" s="21">
        <v>39738</v>
      </c>
      <c r="B408" s="19"/>
      <c r="C408" s="29">
        <f t="shared" si="19"/>
        <v>4.3659999999999997</v>
      </c>
      <c r="D408">
        <v>75.19</v>
      </c>
      <c r="E408" s="23"/>
      <c r="F408" s="20">
        <f t="shared" si="18"/>
        <v>4.3659999999999997</v>
      </c>
      <c r="G408" s="23">
        <v>4366</v>
      </c>
      <c r="H408" s="23">
        <v>4630</v>
      </c>
      <c r="I408" s="24">
        <f t="shared" si="20"/>
        <v>39738</v>
      </c>
    </row>
    <row r="409" spans="1:11" ht="15" x14ac:dyDescent="0.25">
      <c r="A409" s="21">
        <v>39745</v>
      </c>
      <c r="B409" s="19"/>
      <c r="C409" s="29">
        <f t="shared" si="19"/>
        <v>4.5750000000000002</v>
      </c>
      <c r="D409">
        <v>68.56</v>
      </c>
      <c r="E409" s="23"/>
      <c r="F409" s="20">
        <f t="shared" si="18"/>
        <v>4.5750000000000002</v>
      </c>
      <c r="G409" s="23">
        <v>4575</v>
      </c>
      <c r="H409" s="23">
        <v>4675</v>
      </c>
      <c r="I409" s="24">
        <f t="shared" si="20"/>
        <v>39745</v>
      </c>
    </row>
    <row r="410" spans="1:11" ht="15" x14ac:dyDescent="0.25">
      <c r="A410" s="21">
        <v>39752</v>
      </c>
      <c r="B410" s="19"/>
      <c r="C410" s="29">
        <f t="shared" si="19"/>
        <v>4.6630000000000003</v>
      </c>
      <c r="D410">
        <v>65.209999999999994</v>
      </c>
      <c r="E410" s="23"/>
      <c r="F410" s="20">
        <f t="shared" ref="F410:F473" si="21">+G410/1000</f>
        <v>4.6630000000000003</v>
      </c>
      <c r="G410" s="23">
        <v>4663</v>
      </c>
      <c r="H410" s="23">
        <v>4776</v>
      </c>
      <c r="I410" s="24">
        <f t="shared" si="20"/>
        <v>39752</v>
      </c>
    </row>
    <row r="411" spans="1:11" ht="15" x14ac:dyDescent="0.25">
      <c r="A411" s="21">
        <v>39759</v>
      </c>
      <c r="B411" s="19"/>
      <c r="C411" s="29">
        <f t="shared" si="19"/>
        <v>4.742</v>
      </c>
      <c r="D411">
        <v>64.31</v>
      </c>
      <c r="E411" s="25">
        <v>0.63627699999999998</v>
      </c>
      <c r="F411" s="20">
        <f t="shared" si="21"/>
        <v>4.742</v>
      </c>
      <c r="G411" s="23">
        <v>4742</v>
      </c>
      <c r="H411" s="23">
        <v>4885</v>
      </c>
      <c r="I411" s="24">
        <f t="shared" si="20"/>
        <v>39759</v>
      </c>
      <c r="J411" s="27">
        <v>39753</v>
      </c>
      <c r="K411" s="25">
        <v>0.63627699999999998</v>
      </c>
    </row>
    <row r="412" spans="1:11" ht="15" x14ac:dyDescent="0.25">
      <c r="A412" s="21">
        <v>39766</v>
      </c>
      <c r="B412" s="19"/>
      <c r="C412" s="29">
        <f t="shared" si="19"/>
        <v>4.82</v>
      </c>
      <c r="D412">
        <v>58.6</v>
      </c>
      <c r="E412" s="23"/>
      <c r="F412" s="20">
        <f t="shared" si="21"/>
        <v>4.82</v>
      </c>
      <c r="G412" s="23">
        <v>4820</v>
      </c>
      <c r="H412" s="23">
        <v>4943</v>
      </c>
      <c r="I412" s="24">
        <f t="shared" si="20"/>
        <v>39766</v>
      </c>
    </row>
    <row r="413" spans="1:11" ht="15" x14ac:dyDescent="0.25">
      <c r="A413" s="21">
        <v>39773</v>
      </c>
      <c r="B413" s="19"/>
      <c r="C413" s="29">
        <f t="shared" si="19"/>
        <v>4.9029999999999996</v>
      </c>
      <c r="D413">
        <v>52.26</v>
      </c>
      <c r="E413" s="23"/>
      <c r="F413" s="20">
        <f t="shared" si="21"/>
        <v>4.9029999999999996</v>
      </c>
      <c r="G413" s="23">
        <v>4903</v>
      </c>
      <c r="H413" s="23">
        <v>5006</v>
      </c>
      <c r="I413" s="24">
        <f t="shared" si="20"/>
        <v>39773</v>
      </c>
    </row>
    <row r="414" spans="1:11" ht="15" x14ac:dyDescent="0.25">
      <c r="A414" s="21">
        <v>39780</v>
      </c>
      <c r="B414" s="19"/>
      <c r="C414" s="29">
        <f t="shared" si="19"/>
        <v>4.9880000000000004</v>
      </c>
      <c r="D414">
        <v>53.27</v>
      </c>
      <c r="E414" s="23"/>
      <c r="F414" s="20">
        <f t="shared" si="21"/>
        <v>4.9880000000000004</v>
      </c>
      <c r="G414" s="23">
        <v>4988</v>
      </c>
      <c r="H414" s="23">
        <v>5118</v>
      </c>
      <c r="I414" s="24">
        <f t="shared" si="20"/>
        <v>39780</v>
      </c>
    </row>
    <row r="415" spans="1:11" ht="15" x14ac:dyDescent="0.25">
      <c r="A415" s="21">
        <v>39787</v>
      </c>
      <c r="B415" s="19"/>
      <c r="C415" s="29">
        <f t="shared" si="19"/>
        <v>5.0549999999999997</v>
      </c>
      <c r="D415">
        <v>45.6</v>
      </c>
      <c r="E415" s="25">
        <v>0.62480899999999995</v>
      </c>
      <c r="F415" s="20">
        <f t="shared" si="21"/>
        <v>5.0549999999999997</v>
      </c>
      <c r="G415" s="23">
        <v>5055</v>
      </c>
      <c r="H415" s="23">
        <v>5152</v>
      </c>
      <c r="I415" s="24">
        <f t="shared" si="20"/>
        <v>39787</v>
      </c>
      <c r="J415" s="27">
        <v>39783</v>
      </c>
      <c r="K415" s="25">
        <v>0.62480899999999995</v>
      </c>
    </row>
    <row r="416" spans="1:11" ht="15" x14ac:dyDescent="0.25">
      <c r="A416" s="21">
        <v>39794</v>
      </c>
      <c r="B416" s="19"/>
      <c r="C416" s="29">
        <f t="shared" si="19"/>
        <v>5.0609999999999999</v>
      </c>
      <c r="D416">
        <v>44.57</v>
      </c>
      <c r="E416" s="23"/>
      <c r="F416" s="20">
        <f t="shared" si="21"/>
        <v>5.0609999999999999</v>
      </c>
      <c r="G416" s="23">
        <v>5061</v>
      </c>
      <c r="H416" s="23">
        <v>4967</v>
      </c>
      <c r="I416" s="24">
        <f t="shared" si="20"/>
        <v>39794</v>
      </c>
    </row>
    <row r="417" spans="1:12" ht="15" x14ac:dyDescent="0.25">
      <c r="A417" s="21">
        <v>39801</v>
      </c>
      <c r="B417" s="19"/>
      <c r="C417" s="29">
        <f t="shared" si="19"/>
        <v>5.0519999999999996</v>
      </c>
      <c r="D417">
        <v>39.700000000000003</v>
      </c>
      <c r="E417" s="23"/>
      <c r="F417" s="20">
        <f t="shared" si="21"/>
        <v>5.0519999999999996</v>
      </c>
      <c r="G417" s="23">
        <v>5052</v>
      </c>
      <c r="H417" s="23">
        <v>4972</v>
      </c>
      <c r="I417" s="24">
        <f t="shared" si="20"/>
        <v>39801</v>
      </c>
    </row>
    <row r="418" spans="1:12" ht="15" x14ac:dyDescent="0.25">
      <c r="A418" s="21">
        <v>39808</v>
      </c>
      <c r="B418" s="19"/>
      <c r="C418" s="29">
        <f t="shared" si="19"/>
        <v>5.0179999999999998</v>
      </c>
      <c r="D418">
        <v>32.979999999999997</v>
      </c>
      <c r="E418" s="23"/>
      <c r="F418" s="20">
        <f t="shared" si="21"/>
        <v>5.0179999999999998</v>
      </c>
      <c r="G418" s="23">
        <v>5018</v>
      </c>
      <c r="H418" s="23">
        <v>4979</v>
      </c>
      <c r="I418" s="24">
        <f t="shared" si="20"/>
        <v>39808</v>
      </c>
    </row>
    <row r="419" spans="1:12" ht="15" x14ac:dyDescent="0.25">
      <c r="A419" s="21">
        <v>39815</v>
      </c>
      <c r="B419" s="19">
        <v>2009</v>
      </c>
      <c r="C419" s="29">
        <f t="shared" si="19"/>
        <v>4.9630000000000001</v>
      </c>
      <c r="D419">
        <v>42.4</v>
      </c>
      <c r="E419" s="25">
        <v>0.61392800000000003</v>
      </c>
      <c r="F419" s="20">
        <f t="shared" si="21"/>
        <v>4.9630000000000001</v>
      </c>
      <c r="G419" s="23">
        <v>4963</v>
      </c>
      <c r="H419" s="23">
        <v>4935</v>
      </c>
      <c r="I419" s="24">
        <f t="shared" si="20"/>
        <v>39815</v>
      </c>
      <c r="J419" s="27">
        <v>39814</v>
      </c>
      <c r="K419" s="25">
        <v>0.61392800000000003</v>
      </c>
      <c r="L419" s="46">
        <f>AVERAGE(K419:K469)</f>
        <v>0.63236300000000001</v>
      </c>
    </row>
    <row r="420" spans="1:12" ht="15" x14ac:dyDescent="0.25">
      <c r="A420" s="21">
        <v>39822</v>
      </c>
      <c r="B420" s="19"/>
      <c r="C420" s="29">
        <f t="shared" si="19"/>
        <v>4.9509999999999996</v>
      </c>
      <c r="D420">
        <v>44.46</v>
      </c>
      <c r="E420" s="23"/>
      <c r="F420" s="20">
        <f t="shared" si="21"/>
        <v>4.9509999999999996</v>
      </c>
      <c r="G420" s="23">
        <v>4951</v>
      </c>
      <c r="H420" s="23">
        <v>4917</v>
      </c>
      <c r="I420" s="24">
        <f t="shared" si="20"/>
        <v>39822</v>
      </c>
    </row>
    <row r="421" spans="1:12" ht="15" x14ac:dyDescent="0.25">
      <c r="A421" s="21">
        <v>39829</v>
      </c>
      <c r="B421" s="19"/>
      <c r="C421" s="29">
        <f t="shared" si="19"/>
        <v>4.9710000000000001</v>
      </c>
      <c r="D421">
        <v>36.729999999999997</v>
      </c>
      <c r="E421" s="23"/>
      <c r="F421" s="20">
        <f t="shared" si="21"/>
        <v>4.9710000000000001</v>
      </c>
      <c r="G421" s="23">
        <v>4971</v>
      </c>
      <c r="H421" s="23">
        <v>5052</v>
      </c>
      <c r="I421" s="24">
        <f t="shared" si="20"/>
        <v>39829</v>
      </c>
    </row>
    <row r="422" spans="1:12" ht="15" x14ac:dyDescent="0.25">
      <c r="A422" s="21">
        <v>39836</v>
      </c>
      <c r="B422" s="19"/>
      <c r="C422" s="29">
        <f t="shared" si="19"/>
        <v>4.9870000000000001</v>
      </c>
      <c r="D422">
        <v>42.15</v>
      </c>
      <c r="E422" s="23"/>
      <c r="F422" s="20">
        <f t="shared" si="21"/>
        <v>4.9870000000000001</v>
      </c>
      <c r="G422" s="23">
        <v>4987</v>
      </c>
      <c r="H422" s="23">
        <v>5045</v>
      </c>
      <c r="I422" s="24">
        <f t="shared" si="20"/>
        <v>39836</v>
      </c>
    </row>
    <row r="423" spans="1:12" ht="15" x14ac:dyDescent="0.25">
      <c r="A423" s="21">
        <v>39843</v>
      </c>
      <c r="B423" s="19"/>
      <c r="C423" s="29">
        <f t="shared" si="19"/>
        <v>5.0620000000000003</v>
      </c>
      <c r="D423">
        <v>42.7</v>
      </c>
      <c r="E423" s="23"/>
      <c r="F423" s="20">
        <f t="shared" si="21"/>
        <v>5.0620000000000003</v>
      </c>
      <c r="G423" s="23">
        <v>5062</v>
      </c>
      <c r="H423" s="23">
        <v>5235</v>
      </c>
      <c r="I423" s="24">
        <f t="shared" si="20"/>
        <v>39843</v>
      </c>
    </row>
    <row r="424" spans="1:12" ht="15" x14ac:dyDescent="0.25">
      <c r="A424" s="21">
        <v>39850</v>
      </c>
      <c r="B424" s="19"/>
      <c r="C424" s="29">
        <f t="shared" si="19"/>
        <v>5.165</v>
      </c>
      <c r="D424">
        <v>40.78</v>
      </c>
      <c r="E424" s="25">
        <v>0.62296300000000004</v>
      </c>
      <c r="F424" s="20">
        <f t="shared" si="21"/>
        <v>5.165</v>
      </c>
      <c r="G424" s="23">
        <v>5165</v>
      </c>
      <c r="H424" s="23">
        <v>5327</v>
      </c>
      <c r="I424" s="24">
        <f t="shared" si="20"/>
        <v>39850</v>
      </c>
      <c r="J424" s="27">
        <v>39845</v>
      </c>
      <c r="K424" s="25">
        <v>0.62296300000000004</v>
      </c>
    </row>
    <row r="425" spans="1:12" ht="15" x14ac:dyDescent="0.25">
      <c r="A425" s="21">
        <v>39857</v>
      </c>
      <c r="B425" s="19"/>
      <c r="C425" s="29">
        <f t="shared" si="19"/>
        <v>5.2329999999999997</v>
      </c>
      <c r="D425">
        <v>36.94</v>
      </c>
      <c r="E425" s="23"/>
      <c r="F425" s="20">
        <f t="shared" si="21"/>
        <v>5.2329999999999997</v>
      </c>
      <c r="G425" s="23">
        <v>5233</v>
      </c>
      <c r="H425" s="23">
        <v>5323</v>
      </c>
      <c r="I425" s="24">
        <f t="shared" si="20"/>
        <v>39857</v>
      </c>
    </row>
    <row r="426" spans="1:12" ht="15" x14ac:dyDescent="0.25">
      <c r="A426" s="21">
        <v>39864</v>
      </c>
      <c r="B426" s="19"/>
      <c r="C426" s="29">
        <f t="shared" si="19"/>
        <v>5.2960000000000003</v>
      </c>
      <c r="D426">
        <v>37.15</v>
      </c>
      <c r="E426" s="23"/>
      <c r="F426" s="20">
        <f t="shared" si="21"/>
        <v>5.2960000000000003</v>
      </c>
      <c r="G426" s="23">
        <v>5296</v>
      </c>
      <c r="H426" s="23">
        <v>5300</v>
      </c>
      <c r="I426" s="24">
        <f t="shared" si="20"/>
        <v>39864</v>
      </c>
    </row>
    <row r="427" spans="1:12" ht="15" x14ac:dyDescent="0.25">
      <c r="A427" s="21">
        <v>39871</v>
      </c>
      <c r="B427" s="19"/>
      <c r="C427" s="29">
        <f t="shared" si="19"/>
        <v>5.3310000000000004</v>
      </c>
      <c r="D427">
        <v>41.1</v>
      </c>
      <c r="E427" s="23"/>
      <c r="F427" s="20">
        <f t="shared" si="21"/>
        <v>5.3310000000000004</v>
      </c>
      <c r="G427" s="23">
        <v>5331</v>
      </c>
      <c r="H427" s="23">
        <v>5373</v>
      </c>
      <c r="I427" s="24">
        <f t="shared" si="20"/>
        <v>39871</v>
      </c>
    </row>
    <row r="428" spans="1:12" ht="15" x14ac:dyDescent="0.25">
      <c r="A428" s="21">
        <v>39878</v>
      </c>
      <c r="B428" s="19"/>
      <c r="C428" s="29">
        <f t="shared" si="19"/>
        <v>5.3490000000000002</v>
      </c>
      <c r="D428">
        <v>43.18</v>
      </c>
      <c r="E428" s="25">
        <v>0.62070499999999995</v>
      </c>
      <c r="F428" s="20">
        <f t="shared" si="21"/>
        <v>5.3490000000000002</v>
      </c>
      <c r="G428" s="23">
        <v>5349</v>
      </c>
      <c r="H428" s="23">
        <v>5401</v>
      </c>
      <c r="I428" s="24">
        <f t="shared" si="20"/>
        <v>39878</v>
      </c>
      <c r="J428" s="27">
        <v>39873</v>
      </c>
      <c r="K428" s="25">
        <v>0.62070499999999995</v>
      </c>
    </row>
    <row r="429" spans="1:12" ht="15" x14ac:dyDescent="0.25">
      <c r="A429" s="21">
        <v>39885</v>
      </c>
      <c r="B429" s="19"/>
      <c r="C429" s="29">
        <f t="shared" si="19"/>
        <v>5.3719999999999999</v>
      </c>
      <c r="D429">
        <v>45.66</v>
      </c>
      <c r="E429" s="23"/>
      <c r="F429" s="20">
        <f t="shared" si="21"/>
        <v>5.3719999999999999</v>
      </c>
      <c r="G429" s="23">
        <v>5372</v>
      </c>
      <c r="H429" s="23">
        <v>5414</v>
      </c>
      <c r="I429" s="24">
        <f t="shared" si="20"/>
        <v>39885</v>
      </c>
    </row>
    <row r="430" spans="1:12" ht="15" x14ac:dyDescent="0.25">
      <c r="A430" s="21">
        <v>39892</v>
      </c>
      <c r="B430" s="19"/>
      <c r="C430" s="29">
        <f t="shared" si="19"/>
        <v>5.4050000000000002</v>
      </c>
      <c r="D430">
        <v>49.49</v>
      </c>
      <c r="E430" s="23"/>
      <c r="F430" s="20">
        <f t="shared" si="21"/>
        <v>5.4050000000000002</v>
      </c>
      <c r="G430" s="23">
        <v>5405</v>
      </c>
      <c r="H430" s="23">
        <v>5432</v>
      </c>
      <c r="I430" s="24">
        <f t="shared" si="20"/>
        <v>39892</v>
      </c>
    </row>
    <row r="431" spans="1:12" ht="15" x14ac:dyDescent="0.25">
      <c r="A431" s="21">
        <v>39899</v>
      </c>
      <c r="B431" s="19"/>
      <c r="C431" s="29">
        <f t="shared" si="19"/>
        <v>5.4320000000000004</v>
      </c>
      <c r="D431">
        <v>52.99</v>
      </c>
      <c r="E431" s="23"/>
      <c r="F431" s="20">
        <f t="shared" si="21"/>
        <v>5.4320000000000004</v>
      </c>
      <c r="G431" s="23">
        <v>5432</v>
      </c>
      <c r="H431" s="23">
        <v>5480</v>
      </c>
      <c r="I431" s="24">
        <f t="shared" si="20"/>
        <v>39899</v>
      </c>
    </row>
    <row r="432" spans="1:12" ht="15" x14ac:dyDescent="0.25">
      <c r="A432" s="21">
        <v>39906</v>
      </c>
      <c r="B432" s="19"/>
      <c r="C432" s="29">
        <f t="shared" si="19"/>
        <v>5.4489999999999998</v>
      </c>
      <c r="D432">
        <v>50.34</v>
      </c>
      <c r="E432" s="25">
        <v>0.61542200000000014</v>
      </c>
      <c r="F432" s="20">
        <f t="shared" si="21"/>
        <v>5.4489999999999998</v>
      </c>
      <c r="G432" s="23">
        <v>5449</v>
      </c>
      <c r="H432" s="23">
        <v>5469</v>
      </c>
      <c r="I432" s="24">
        <f t="shared" si="20"/>
        <v>39906</v>
      </c>
      <c r="J432" s="27">
        <v>39904</v>
      </c>
      <c r="K432" s="25">
        <v>0.61542200000000014</v>
      </c>
    </row>
    <row r="433" spans="1:11" ht="15" x14ac:dyDescent="0.25">
      <c r="A433" s="21">
        <v>39913</v>
      </c>
      <c r="B433" s="19"/>
      <c r="C433" s="29">
        <f t="shared" si="19"/>
        <v>5.4660000000000002</v>
      </c>
      <c r="D433">
        <v>50.46</v>
      </c>
      <c r="E433" s="23"/>
      <c r="F433" s="20">
        <f t="shared" si="21"/>
        <v>5.4660000000000002</v>
      </c>
      <c r="G433" s="23">
        <v>5466</v>
      </c>
      <c r="H433" s="23">
        <v>5482</v>
      </c>
      <c r="I433" s="24">
        <f t="shared" si="20"/>
        <v>39913</v>
      </c>
    </row>
    <row r="434" spans="1:11" ht="15" x14ac:dyDescent="0.25">
      <c r="A434" s="21">
        <v>39920</v>
      </c>
      <c r="B434" s="19"/>
      <c r="C434" s="29">
        <f t="shared" si="19"/>
        <v>5.4630000000000001</v>
      </c>
      <c r="D434">
        <v>49.86</v>
      </c>
      <c r="E434" s="23"/>
      <c r="F434" s="20">
        <f t="shared" si="21"/>
        <v>5.4630000000000001</v>
      </c>
      <c r="G434" s="23">
        <v>5463</v>
      </c>
      <c r="H434" s="23">
        <v>5421</v>
      </c>
      <c r="I434" s="24">
        <f t="shared" si="20"/>
        <v>39920</v>
      </c>
    </row>
    <row r="435" spans="1:11" ht="15" x14ac:dyDescent="0.25">
      <c r="A435" s="21">
        <v>39927</v>
      </c>
      <c r="B435" s="19"/>
      <c r="C435" s="29">
        <f t="shared" si="19"/>
        <v>5.41</v>
      </c>
      <c r="D435">
        <v>47.8</v>
      </c>
      <c r="E435" s="23"/>
      <c r="F435" s="20">
        <f t="shared" si="21"/>
        <v>5.41</v>
      </c>
      <c r="G435" s="23">
        <v>5410</v>
      </c>
      <c r="H435" s="23">
        <v>5269</v>
      </c>
      <c r="I435" s="24">
        <f t="shared" si="20"/>
        <v>39927</v>
      </c>
    </row>
    <row r="436" spans="1:11" ht="15" x14ac:dyDescent="0.25">
      <c r="A436" s="21">
        <v>39934</v>
      </c>
      <c r="B436" s="19"/>
      <c r="C436" s="29">
        <f t="shared" si="19"/>
        <v>5.3630000000000004</v>
      </c>
      <c r="D436">
        <v>50.2</v>
      </c>
      <c r="E436" s="25">
        <v>0.61825599999999992</v>
      </c>
      <c r="F436" s="20">
        <f t="shared" si="21"/>
        <v>5.3630000000000004</v>
      </c>
      <c r="G436" s="23">
        <v>5363</v>
      </c>
      <c r="H436" s="23">
        <v>5280</v>
      </c>
      <c r="I436" s="24">
        <f t="shared" si="20"/>
        <v>39934</v>
      </c>
      <c r="J436" s="27">
        <v>39934</v>
      </c>
      <c r="K436" s="25">
        <v>0.61825599999999992</v>
      </c>
    </row>
    <row r="437" spans="1:11" ht="15" x14ac:dyDescent="0.25">
      <c r="A437" s="21">
        <v>39941</v>
      </c>
      <c r="B437" s="19"/>
      <c r="C437" s="29">
        <f t="shared" si="19"/>
        <v>5.319</v>
      </c>
      <c r="D437">
        <v>55.96</v>
      </c>
      <c r="E437" s="23"/>
      <c r="F437" s="20">
        <f t="shared" si="21"/>
        <v>5.319</v>
      </c>
      <c r="G437" s="23">
        <v>5319</v>
      </c>
      <c r="H437" s="23">
        <v>5306</v>
      </c>
      <c r="I437" s="24">
        <f t="shared" si="20"/>
        <v>39941</v>
      </c>
    </row>
    <row r="438" spans="1:11" ht="15" x14ac:dyDescent="0.25">
      <c r="A438" s="21">
        <v>39948</v>
      </c>
      <c r="B438" s="19"/>
      <c r="C438" s="29">
        <f t="shared" si="19"/>
        <v>5.3019999999999996</v>
      </c>
      <c r="D438">
        <v>57.94</v>
      </c>
      <c r="E438" s="23"/>
      <c r="F438" s="20">
        <f t="shared" si="21"/>
        <v>5.3019999999999996</v>
      </c>
      <c r="G438" s="23">
        <v>5302</v>
      </c>
      <c r="H438" s="23">
        <v>5352</v>
      </c>
      <c r="I438" s="24">
        <f t="shared" si="20"/>
        <v>39948</v>
      </c>
    </row>
    <row r="439" spans="1:11" ht="15" x14ac:dyDescent="0.25">
      <c r="A439" s="21">
        <v>39955</v>
      </c>
      <c r="B439" s="19"/>
      <c r="C439" s="29">
        <f t="shared" si="19"/>
        <v>5.3259999999999996</v>
      </c>
      <c r="D439">
        <v>60.32</v>
      </c>
      <c r="E439" s="23"/>
      <c r="F439" s="20">
        <f t="shared" si="21"/>
        <v>5.3259999999999996</v>
      </c>
      <c r="G439" s="23">
        <v>5326</v>
      </c>
      <c r="H439" s="23">
        <v>5364</v>
      </c>
      <c r="I439" s="24">
        <f t="shared" si="20"/>
        <v>39955</v>
      </c>
    </row>
    <row r="440" spans="1:11" ht="15" x14ac:dyDescent="0.25">
      <c r="A440" s="21">
        <v>39962</v>
      </c>
      <c r="B440" s="19"/>
      <c r="C440" s="29">
        <f t="shared" si="19"/>
        <v>5.3449999999999998</v>
      </c>
      <c r="D440">
        <v>64.319999999999993</v>
      </c>
      <c r="E440" s="23"/>
      <c r="F440" s="20">
        <f t="shared" si="21"/>
        <v>5.3449999999999998</v>
      </c>
      <c r="G440" s="23">
        <v>5345</v>
      </c>
      <c r="H440" s="23">
        <v>5358</v>
      </c>
      <c r="I440" s="24">
        <f t="shared" si="20"/>
        <v>39962</v>
      </c>
    </row>
    <row r="441" spans="1:11" ht="15" x14ac:dyDescent="0.25">
      <c r="A441" s="21">
        <v>39969</v>
      </c>
      <c r="B441" s="19"/>
      <c r="C441" s="29">
        <f t="shared" si="19"/>
        <v>5.3579999999999997</v>
      </c>
      <c r="D441">
        <v>68.11</v>
      </c>
      <c r="E441" s="25">
        <v>0.61917700000000009</v>
      </c>
      <c r="F441" s="20">
        <f t="shared" si="21"/>
        <v>5.3579999999999997</v>
      </c>
      <c r="G441" s="23">
        <v>5358</v>
      </c>
      <c r="H441" s="23">
        <v>5358</v>
      </c>
      <c r="I441" s="24">
        <f t="shared" si="20"/>
        <v>39969</v>
      </c>
      <c r="J441" s="27">
        <v>39965</v>
      </c>
      <c r="K441" s="25">
        <v>0.61917700000000009</v>
      </c>
    </row>
    <row r="442" spans="1:11" ht="15" x14ac:dyDescent="0.25">
      <c r="A442" s="21">
        <v>39976</v>
      </c>
      <c r="B442" s="19"/>
      <c r="C442" s="29">
        <f t="shared" si="19"/>
        <v>5.3380000000000001</v>
      </c>
      <c r="D442">
        <v>70.849999999999994</v>
      </c>
      <c r="E442" s="23"/>
      <c r="F442" s="20">
        <f t="shared" si="21"/>
        <v>5.3380000000000001</v>
      </c>
      <c r="G442" s="23">
        <v>5338</v>
      </c>
      <c r="H442" s="23">
        <v>5273</v>
      </c>
      <c r="I442" s="24">
        <f t="shared" si="20"/>
        <v>39976</v>
      </c>
    </row>
    <row r="443" spans="1:11" ht="15" x14ac:dyDescent="0.25">
      <c r="A443" s="21">
        <v>39983</v>
      </c>
      <c r="B443" s="19"/>
      <c r="C443" s="29">
        <f t="shared" si="19"/>
        <v>5.3120000000000003</v>
      </c>
      <c r="D443">
        <v>70.62</v>
      </c>
      <c r="E443" s="23"/>
      <c r="F443" s="20">
        <f t="shared" si="21"/>
        <v>5.3120000000000003</v>
      </c>
      <c r="G443" s="23">
        <v>5312</v>
      </c>
      <c r="H443" s="23">
        <v>5257</v>
      </c>
      <c r="I443" s="24">
        <f t="shared" si="20"/>
        <v>39983</v>
      </c>
    </row>
    <row r="444" spans="1:11" ht="15" x14ac:dyDescent="0.25">
      <c r="A444" s="21">
        <v>39990</v>
      </c>
      <c r="B444" s="19"/>
      <c r="C444" s="29">
        <f t="shared" si="19"/>
        <v>5.2629999999999999</v>
      </c>
      <c r="D444">
        <v>68.58</v>
      </c>
      <c r="E444" s="23"/>
      <c r="F444" s="20">
        <f t="shared" si="21"/>
        <v>5.2629999999999999</v>
      </c>
      <c r="G444" s="23">
        <v>5263</v>
      </c>
      <c r="H444" s="23">
        <v>5163</v>
      </c>
      <c r="I444" s="24">
        <f t="shared" si="20"/>
        <v>39990</v>
      </c>
    </row>
    <row r="445" spans="1:11" ht="15" x14ac:dyDescent="0.25">
      <c r="A445" s="21">
        <v>39997</v>
      </c>
      <c r="B445" s="19"/>
      <c r="C445" s="29">
        <f t="shared" si="19"/>
        <v>5.2160000000000002</v>
      </c>
      <c r="D445">
        <v>69.319999999999993</v>
      </c>
      <c r="E445" s="25">
        <v>0.62455899999999998</v>
      </c>
      <c r="F445" s="20">
        <f t="shared" si="21"/>
        <v>5.2160000000000002</v>
      </c>
      <c r="G445" s="23">
        <v>5216</v>
      </c>
      <c r="H445" s="23">
        <v>5171</v>
      </c>
      <c r="I445" s="24">
        <f t="shared" si="20"/>
        <v>39997</v>
      </c>
      <c r="J445" s="27">
        <v>39995</v>
      </c>
      <c r="K445" s="25">
        <v>0.62455899999999998</v>
      </c>
    </row>
    <row r="446" spans="1:11" ht="15" x14ac:dyDescent="0.25">
      <c r="A446" s="21">
        <v>40004</v>
      </c>
      <c r="B446" s="19"/>
      <c r="C446" s="29">
        <f t="shared" si="19"/>
        <v>5.1909999999999998</v>
      </c>
      <c r="D446">
        <v>61.48</v>
      </c>
      <c r="E446" s="23"/>
      <c r="F446" s="20">
        <f t="shared" si="21"/>
        <v>5.1909999999999998</v>
      </c>
      <c r="G446" s="23">
        <v>5191</v>
      </c>
      <c r="H446" s="23">
        <v>5171</v>
      </c>
      <c r="I446" s="24">
        <f t="shared" si="20"/>
        <v>40004</v>
      </c>
    </row>
    <row r="447" spans="1:11" ht="15" x14ac:dyDescent="0.25">
      <c r="A447" s="21">
        <v>40011</v>
      </c>
      <c r="B447" s="19"/>
      <c r="C447" s="29">
        <f t="shared" si="19"/>
        <v>5.17</v>
      </c>
      <c r="D447">
        <v>61.29</v>
      </c>
      <c r="E447" s="23"/>
      <c r="F447" s="20">
        <f t="shared" si="21"/>
        <v>5.17</v>
      </c>
      <c r="G447" s="23">
        <v>5170</v>
      </c>
      <c r="H447" s="23">
        <v>5176</v>
      </c>
      <c r="I447" s="24">
        <f t="shared" si="20"/>
        <v>40011</v>
      </c>
    </row>
    <row r="448" spans="1:11" ht="15" x14ac:dyDescent="0.25">
      <c r="A448" s="21">
        <v>40018</v>
      </c>
      <c r="B448" s="19"/>
      <c r="C448" s="29">
        <f t="shared" si="19"/>
        <v>5.1559999999999997</v>
      </c>
      <c r="D448">
        <v>65.28</v>
      </c>
      <c r="E448" s="23"/>
      <c r="F448" s="20">
        <f t="shared" si="21"/>
        <v>5.1559999999999997</v>
      </c>
      <c r="G448" s="23">
        <v>5156</v>
      </c>
      <c r="H448" s="23">
        <v>5107</v>
      </c>
      <c r="I448" s="24">
        <f t="shared" si="20"/>
        <v>40018</v>
      </c>
    </row>
    <row r="449" spans="1:11" ht="15" x14ac:dyDescent="0.25">
      <c r="A449" s="21">
        <v>40025</v>
      </c>
      <c r="B449" s="19"/>
      <c r="C449" s="29">
        <f t="shared" si="19"/>
        <v>5.1749999999999998</v>
      </c>
      <c r="D449">
        <v>67.03</v>
      </c>
      <c r="E449" s="23"/>
      <c r="F449" s="20">
        <f t="shared" si="21"/>
        <v>5.1749999999999998</v>
      </c>
      <c r="G449" s="23">
        <v>5175</v>
      </c>
      <c r="H449" s="23">
        <v>5246</v>
      </c>
      <c r="I449" s="24">
        <f t="shared" si="20"/>
        <v>40025</v>
      </c>
    </row>
    <row r="450" spans="1:11" ht="15" x14ac:dyDescent="0.25">
      <c r="A450" s="21">
        <v>40032</v>
      </c>
      <c r="B450" s="19"/>
      <c r="C450" s="29">
        <f t="shared" ref="C450:C513" si="22">+F450</f>
        <v>5.1749999999999998</v>
      </c>
      <c r="D450">
        <v>71.58</v>
      </c>
      <c r="E450" s="25">
        <v>0.6307640000000001</v>
      </c>
      <c r="F450" s="20">
        <f t="shared" si="21"/>
        <v>5.1749999999999998</v>
      </c>
      <c r="G450" s="23">
        <v>5175</v>
      </c>
      <c r="H450" s="23">
        <v>5172</v>
      </c>
      <c r="I450" s="24">
        <f t="shared" si="20"/>
        <v>40032</v>
      </c>
      <c r="J450" s="27">
        <v>40026</v>
      </c>
      <c r="K450" s="25">
        <v>0.6307640000000001</v>
      </c>
    </row>
    <row r="451" spans="1:11" ht="15" x14ac:dyDescent="0.25">
      <c r="A451" s="21">
        <v>40039</v>
      </c>
      <c r="B451" s="19"/>
      <c r="C451" s="29">
        <f t="shared" si="22"/>
        <v>5.1740000000000004</v>
      </c>
      <c r="D451">
        <v>69.64</v>
      </c>
      <c r="E451" s="23"/>
      <c r="F451" s="20">
        <f t="shared" si="21"/>
        <v>5.1740000000000004</v>
      </c>
      <c r="G451" s="23">
        <v>5174</v>
      </c>
      <c r="H451" s="23">
        <v>5169</v>
      </c>
      <c r="I451" s="24">
        <f t="shared" ref="I451:I514" si="23">+A451</f>
        <v>40039</v>
      </c>
    </row>
    <row r="452" spans="1:11" ht="15" x14ac:dyDescent="0.25">
      <c r="A452" s="21">
        <v>40046</v>
      </c>
      <c r="B452" s="19"/>
      <c r="C452" s="29">
        <f t="shared" si="22"/>
        <v>5.19</v>
      </c>
      <c r="D452">
        <v>70.8</v>
      </c>
      <c r="E452" s="23"/>
      <c r="F452" s="20">
        <f t="shared" si="21"/>
        <v>5.19</v>
      </c>
      <c r="G452" s="23">
        <v>5190</v>
      </c>
      <c r="H452" s="23">
        <v>5173</v>
      </c>
      <c r="I452" s="24">
        <f t="shared" si="23"/>
        <v>40046</v>
      </c>
    </row>
    <row r="453" spans="1:11" ht="15" x14ac:dyDescent="0.25">
      <c r="A453" s="21">
        <v>40053</v>
      </c>
      <c r="B453" s="19"/>
      <c r="C453" s="29">
        <f t="shared" si="22"/>
        <v>5.19</v>
      </c>
      <c r="D453">
        <v>72.37</v>
      </c>
      <c r="E453" s="23"/>
      <c r="F453" s="20">
        <f t="shared" si="21"/>
        <v>5.19</v>
      </c>
      <c r="G453" s="23">
        <v>5190</v>
      </c>
      <c r="H453" s="23">
        <v>5244</v>
      </c>
      <c r="I453" s="24">
        <f t="shared" si="23"/>
        <v>40053</v>
      </c>
    </row>
    <row r="454" spans="1:11" ht="15" x14ac:dyDescent="0.25">
      <c r="A454" s="21">
        <v>40060</v>
      </c>
      <c r="B454" s="19"/>
      <c r="C454" s="29">
        <f t="shared" si="22"/>
        <v>5.2130000000000001</v>
      </c>
      <c r="D454">
        <v>68.39</v>
      </c>
      <c r="E454" s="25">
        <v>0.64521300000000004</v>
      </c>
      <c r="F454" s="20">
        <f t="shared" si="21"/>
        <v>5.2130000000000001</v>
      </c>
      <c r="G454" s="23">
        <v>5213</v>
      </c>
      <c r="H454" s="23">
        <v>5266</v>
      </c>
      <c r="I454" s="24">
        <f t="shared" si="23"/>
        <v>40060</v>
      </c>
      <c r="J454" s="27">
        <v>40057</v>
      </c>
      <c r="K454" s="25">
        <v>0.64521300000000004</v>
      </c>
    </row>
    <row r="455" spans="1:11" ht="15" x14ac:dyDescent="0.25">
      <c r="A455" s="21">
        <v>40067</v>
      </c>
      <c r="B455" s="19"/>
      <c r="C455" s="29">
        <f t="shared" si="22"/>
        <v>5.2469999999999999</v>
      </c>
      <c r="D455">
        <v>70.91</v>
      </c>
      <c r="E455" s="23"/>
      <c r="F455" s="20">
        <f t="shared" si="21"/>
        <v>5.2469999999999999</v>
      </c>
      <c r="G455" s="23">
        <v>5247</v>
      </c>
      <c r="H455" s="23">
        <v>5304</v>
      </c>
      <c r="I455" s="24">
        <f t="shared" si="23"/>
        <v>40067</v>
      </c>
    </row>
    <row r="456" spans="1:11" ht="15" x14ac:dyDescent="0.25">
      <c r="A456" s="21">
        <v>40074</v>
      </c>
      <c r="B456" s="19"/>
      <c r="C456" s="29">
        <f t="shared" si="22"/>
        <v>5.2789999999999999</v>
      </c>
      <c r="D456">
        <v>71.319999999999993</v>
      </c>
      <c r="E456" s="23"/>
      <c r="F456" s="20">
        <f t="shared" si="21"/>
        <v>5.2789999999999999</v>
      </c>
      <c r="G456" s="23">
        <v>5279</v>
      </c>
      <c r="H456" s="23">
        <v>5300</v>
      </c>
      <c r="I456" s="24">
        <f t="shared" si="23"/>
        <v>40074</v>
      </c>
    </row>
    <row r="457" spans="1:11" ht="15" x14ac:dyDescent="0.25">
      <c r="A457" s="21">
        <v>40081</v>
      </c>
      <c r="B457" s="19"/>
      <c r="C457" s="29">
        <f t="shared" si="22"/>
        <v>5.3109999999999999</v>
      </c>
      <c r="D457">
        <v>68.33</v>
      </c>
      <c r="E457" s="23"/>
      <c r="F457" s="20">
        <f t="shared" si="21"/>
        <v>5.3109999999999999</v>
      </c>
      <c r="G457" s="23">
        <v>5311</v>
      </c>
      <c r="H457" s="23">
        <v>5375</v>
      </c>
      <c r="I457" s="24">
        <f t="shared" si="23"/>
        <v>40081</v>
      </c>
    </row>
    <row r="458" spans="1:11" ht="15" x14ac:dyDescent="0.25">
      <c r="A458" s="21">
        <v>40088</v>
      </c>
      <c r="B458" s="19"/>
      <c r="C458" s="29">
        <f t="shared" si="22"/>
        <v>5.335</v>
      </c>
      <c r="D458">
        <v>68.84</v>
      </c>
      <c r="E458" s="25">
        <v>0.6477139999999999</v>
      </c>
      <c r="F458" s="20">
        <f t="shared" si="21"/>
        <v>5.335</v>
      </c>
      <c r="G458" s="23">
        <v>5335</v>
      </c>
      <c r="H458" s="23">
        <v>5360</v>
      </c>
      <c r="I458" s="24">
        <f t="shared" si="23"/>
        <v>40088</v>
      </c>
      <c r="J458" s="27">
        <v>40087</v>
      </c>
      <c r="K458" s="25">
        <v>0.6477139999999999</v>
      </c>
    </row>
    <row r="459" spans="1:11" ht="15" x14ac:dyDescent="0.25">
      <c r="A459" s="21">
        <v>40095</v>
      </c>
      <c r="B459" s="19"/>
      <c r="C459" s="29">
        <f t="shared" si="22"/>
        <v>5.3529999999999998</v>
      </c>
      <c r="D459">
        <v>70.8</v>
      </c>
      <c r="E459" s="23"/>
      <c r="F459" s="20">
        <f t="shared" si="21"/>
        <v>5.3529999999999998</v>
      </c>
      <c r="G459" s="23">
        <v>5353</v>
      </c>
      <c r="H459" s="23">
        <v>5377</v>
      </c>
      <c r="I459" s="24">
        <f t="shared" si="23"/>
        <v>40095</v>
      </c>
    </row>
    <row r="460" spans="1:11" ht="15" x14ac:dyDescent="0.25">
      <c r="A460" s="21">
        <v>40102</v>
      </c>
      <c r="B460" s="19"/>
      <c r="C460" s="29">
        <f t="shared" si="22"/>
        <v>5.3710000000000004</v>
      </c>
      <c r="D460">
        <v>75.73</v>
      </c>
      <c r="E460" s="23"/>
      <c r="F460" s="20">
        <f t="shared" si="21"/>
        <v>5.3710000000000004</v>
      </c>
      <c r="G460" s="23">
        <v>5371</v>
      </c>
      <c r="H460" s="23">
        <v>5371</v>
      </c>
      <c r="I460" s="24">
        <f t="shared" si="23"/>
        <v>40102</v>
      </c>
    </row>
    <row r="461" spans="1:11" ht="15" x14ac:dyDescent="0.25">
      <c r="A461" s="21">
        <v>40109</v>
      </c>
      <c r="B461" s="19"/>
      <c r="C461" s="29">
        <f t="shared" si="22"/>
        <v>5.3659999999999997</v>
      </c>
      <c r="D461">
        <v>80.06</v>
      </c>
      <c r="E461" s="23"/>
      <c r="F461" s="20">
        <f t="shared" si="21"/>
        <v>5.3659999999999997</v>
      </c>
      <c r="G461" s="23">
        <v>5366</v>
      </c>
      <c r="H461" s="23">
        <v>5357</v>
      </c>
      <c r="I461" s="24">
        <f t="shared" si="23"/>
        <v>40109</v>
      </c>
    </row>
    <row r="462" spans="1:11" ht="15" x14ac:dyDescent="0.25">
      <c r="A462" s="21">
        <v>40116</v>
      </c>
      <c r="B462" s="19"/>
      <c r="C462" s="29">
        <f t="shared" si="22"/>
        <v>5.3739999999999997</v>
      </c>
      <c r="D462">
        <v>78.47</v>
      </c>
      <c r="E462" s="23"/>
      <c r="F462" s="20">
        <f t="shared" si="21"/>
        <v>5.3739999999999997</v>
      </c>
      <c r="G462" s="23">
        <v>5374</v>
      </c>
      <c r="H462" s="23">
        <v>5391</v>
      </c>
      <c r="I462" s="24">
        <f t="shared" si="23"/>
        <v>40116</v>
      </c>
    </row>
    <row r="463" spans="1:11" ht="15" x14ac:dyDescent="0.25">
      <c r="A463" s="21">
        <v>40123</v>
      </c>
      <c r="B463" s="19"/>
      <c r="C463" s="29">
        <f t="shared" si="22"/>
        <v>5.4059999999999997</v>
      </c>
      <c r="D463">
        <v>79</v>
      </c>
      <c r="E463" s="25">
        <v>0.66942800000000013</v>
      </c>
      <c r="F463" s="20">
        <f t="shared" si="21"/>
        <v>5.4059999999999997</v>
      </c>
      <c r="G463" s="23">
        <v>5406</v>
      </c>
      <c r="H463" s="23">
        <v>5506</v>
      </c>
      <c r="I463" s="24">
        <f t="shared" si="23"/>
        <v>40123</v>
      </c>
      <c r="J463" s="27">
        <v>40118</v>
      </c>
      <c r="K463" s="25">
        <v>0.66942800000000013</v>
      </c>
    </row>
    <row r="464" spans="1:11" ht="15" x14ac:dyDescent="0.25">
      <c r="A464" s="21">
        <v>40130</v>
      </c>
      <c r="B464" s="19"/>
      <c r="C464" s="29">
        <f t="shared" si="22"/>
        <v>5.3929999999999998</v>
      </c>
      <c r="D464">
        <v>78.239999999999995</v>
      </c>
      <c r="E464" s="23"/>
      <c r="F464" s="20">
        <f t="shared" si="21"/>
        <v>5.3929999999999998</v>
      </c>
      <c r="G464" s="23">
        <v>5393</v>
      </c>
      <c r="H464" s="23">
        <v>5317</v>
      </c>
      <c r="I464" s="24">
        <f t="shared" si="23"/>
        <v>40130</v>
      </c>
    </row>
    <row r="465" spans="1:14" ht="15" x14ac:dyDescent="0.25">
      <c r="A465" s="21">
        <v>40137</v>
      </c>
      <c r="B465" s="19"/>
      <c r="C465" s="29">
        <f t="shared" si="22"/>
        <v>5.4119999999999999</v>
      </c>
      <c r="D465">
        <v>78.37</v>
      </c>
      <c r="E465" s="23"/>
      <c r="F465" s="20">
        <f t="shared" si="21"/>
        <v>5.4119999999999999</v>
      </c>
      <c r="G465" s="23">
        <v>5412</v>
      </c>
      <c r="H465" s="23">
        <v>5433</v>
      </c>
      <c r="I465" s="24">
        <f t="shared" si="23"/>
        <v>40137</v>
      </c>
    </row>
    <row r="466" spans="1:14" ht="15" x14ac:dyDescent="0.25">
      <c r="A466" s="21">
        <v>40144</v>
      </c>
      <c r="B466" s="19"/>
      <c r="C466" s="29">
        <f t="shared" si="22"/>
        <v>5.4539999999999997</v>
      </c>
      <c r="D466">
        <v>76.14</v>
      </c>
      <c r="E466" s="23"/>
      <c r="F466" s="20">
        <f t="shared" si="21"/>
        <v>5.4539999999999997</v>
      </c>
      <c r="G466" s="23">
        <v>5454</v>
      </c>
      <c r="H466" s="23">
        <v>5561</v>
      </c>
      <c r="I466" s="24">
        <f t="shared" si="23"/>
        <v>40144</v>
      </c>
    </row>
    <row r="467" spans="1:14" ht="15" x14ac:dyDescent="0.25">
      <c r="A467" s="21">
        <v>40151</v>
      </c>
      <c r="B467" s="19"/>
      <c r="C467" s="29">
        <f t="shared" si="22"/>
        <v>5.4619999999999997</v>
      </c>
      <c r="D467">
        <v>76.81</v>
      </c>
      <c r="E467" s="25">
        <v>0.66022700000000001</v>
      </c>
      <c r="F467" s="20">
        <f t="shared" si="21"/>
        <v>5.4619999999999997</v>
      </c>
      <c r="G467" s="23">
        <v>5462</v>
      </c>
      <c r="H467" s="23">
        <v>5538</v>
      </c>
      <c r="I467" s="24">
        <f t="shared" si="23"/>
        <v>40151</v>
      </c>
      <c r="J467" s="27">
        <v>40148</v>
      </c>
      <c r="K467" s="25">
        <v>0.66022700000000001</v>
      </c>
    </row>
    <row r="468" spans="1:14" ht="15" x14ac:dyDescent="0.25">
      <c r="A468" s="21">
        <v>40158</v>
      </c>
      <c r="B468" s="19"/>
      <c r="C468" s="29">
        <f t="shared" si="22"/>
        <v>5.5140000000000002</v>
      </c>
      <c r="D468">
        <v>71.510000000000005</v>
      </c>
      <c r="E468" s="23"/>
      <c r="F468" s="20">
        <f t="shared" si="21"/>
        <v>5.5140000000000002</v>
      </c>
      <c r="G468" s="23">
        <v>5514</v>
      </c>
      <c r="H468" s="23">
        <v>5524</v>
      </c>
      <c r="I468" s="24">
        <f t="shared" si="23"/>
        <v>40158</v>
      </c>
    </row>
    <row r="469" spans="1:14" ht="15" x14ac:dyDescent="0.25">
      <c r="A469" s="21">
        <v>40165</v>
      </c>
      <c r="B469" s="19"/>
      <c r="C469" s="29">
        <f t="shared" si="22"/>
        <v>5.5369999999999999</v>
      </c>
      <c r="D469">
        <v>71.72</v>
      </c>
      <c r="E469" s="23"/>
      <c r="F469" s="20">
        <f t="shared" si="21"/>
        <v>5.5369999999999999</v>
      </c>
      <c r="G469" s="23">
        <v>5537</v>
      </c>
      <c r="H469" s="23">
        <v>5524</v>
      </c>
      <c r="I469" s="24">
        <f t="shared" si="23"/>
        <v>40165</v>
      </c>
    </row>
    <row r="470" spans="1:14" ht="15" x14ac:dyDescent="0.25">
      <c r="A470" s="21">
        <v>40172</v>
      </c>
      <c r="B470" s="19"/>
      <c r="C470" s="29">
        <f t="shared" si="22"/>
        <v>5.5250000000000004</v>
      </c>
      <c r="D470">
        <v>74.760000000000005</v>
      </c>
      <c r="E470" s="23"/>
      <c r="F470" s="20">
        <f t="shared" si="21"/>
        <v>5.5250000000000004</v>
      </c>
      <c r="G470" s="23">
        <v>5525</v>
      </c>
      <c r="H470" s="23">
        <v>5512</v>
      </c>
      <c r="I470" s="24">
        <f t="shared" si="23"/>
        <v>40172</v>
      </c>
    </row>
    <row r="471" spans="1:14" ht="15" x14ac:dyDescent="0.25">
      <c r="A471" s="21">
        <v>40179</v>
      </c>
      <c r="B471" s="19"/>
      <c r="C471" s="29">
        <f t="shared" si="22"/>
        <v>5.5170000000000003</v>
      </c>
      <c r="D471">
        <v>79.069999999999993</v>
      </c>
      <c r="E471" s="25">
        <v>0.67299600000000015</v>
      </c>
      <c r="F471" s="20">
        <f t="shared" si="21"/>
        <v>5.5170000000000003</v>
      </c>
      <c r="G471" s="23">
        <v>5517</v>
      </c>
      <c r="H471" s="23">
        <v>5507</v>
      </c>
      <c r="I471" s="24">
        <f t="shared" si="23"/>
        <v>40179</v>
      </c>
      <c r="J471" s="27">
        <v>40179</v>
      </c>
      <c r="K471" s="25">
        <v>0.67299600000000015</v>
      </c>
      <c r="L471" s="46">
        <f>AVERAGE(K471:K521)</f>
        <v>0.82560016666666669</v>
      </c>
    </row>
    <row r="472" spans="1:14" ht="15" x14ac:dyDescent="0.25">
      <c r="A472" s="21">
        <v>40186</v>
      </c>
      <c r="B472" s="19"/>
      <c r="C472" s="29">
        <f t="shared" si="22"/>
        <v>5.51</v>
      </c>
      <c r="D472">
        <v>82.34</v>
      </c>
      <c r="E472" s="23"/>
      <c r="F472" s="20">
        <f t="shared" si="21"/>
        <v>5.51</v>
      </c>
      <c r="G472" s="23">
        <v>5510</v>
      </c>
      <c r="H472" s="23">
        <v>5496</v>
      </c>
      <c r="I472" s="24">
        <f t="shared" si="23"/>
        <v>40186</v>
      </c>
      <c r="N472" s="23"/>
    </row>
    <row r="473" spans="1:14" ht="15" x14ac:dyDescent="0.25">
      <c r="A473" s="21">
        <v>40193</v>
      </c>
      <c r="B473" s="19"/>
      <c r="C473" s="29">
        <f t="shared" si="22"/>
        <v>5.48</v>
      </c>
      <c r="D473">
        <v>80.06</v>
      </c>
      <c r="E473" s="23"/>
      <c r="F473" s="20">
        <f t="shared" si="21"/>
        <v>5.48</v>
      </c>
      <c r="G473" s="23">
        <v>5480</v>
      </c>
      <c r="H473" s="23">
        <v>5404</v>
      </c>
      <c r="I473" s="24">
        <f t="shared" si="23"/>
        <v>40193</v>
      </c>
      <c r="N473" s="23"/>
    </row>
    <row r="474" spans="1:14" ht="15" x14ac:dyDescent="0.25">
      <c r="A474" s="21">
        <v>40200</v>
      </c>
      <c r="B474" s="19"/>
      <c r="C474" s="29">
        <f t="shared" si="22"/>
        <v>5.4569999999999999</v>
      </c>
      <c r="D474">
        <v>76.62</v>
      </c>
      <c r="E474" s="23"/>
      <c r="F474" s="20">
        <f t="shared" ref="F474:F537" si="24">+G474/1000</f>
        <v>5.4569999999999999</v>
      </c>
      <c r="G474" s="23">
        <v>5457</v>
      </c>
      <c r="H474" s="23">
        <v>5421</v>
      </c>
      <c r="I474" s="24">
        <f t="shared" si="23"/>
        <v>40200</v>
      </c>
    </row>
    <row r="475" spans="1:14" ht="15" x14ac:dyDescent="0.25">
      <c r="A475" s="21">
        <v>40207</v>
      </c>
      <c r="B475" s="19"/>
      <c r="C475" s="29">
        <f t="shared" si="22"/>
        <v>5.431</v>
      </c>
      <c r="D475">
        <v>73.94</v>
      </c>
      <c r="E475" s="23"/>
      <c r="F475" s="20">
        <f t="shared" si="24"/>
        <v>5.431</v>
      </c>
      <c r="G475" s="23">
        <v>5431</v>
      </c>
      <c r="H475" s="23">
        <v>5403</v>
      </c>
      <c r="I475" s="24">
        <f t="shared" si="23"/>
        <v>40207</v>
      </c>
    </row>
    <row r="476" spans="1:14" ht="15" x14ac:dyDescent="0.25">
      <c r="A476" s="21">
        <v>40214</v>
      </c>
      <c r="B476" s="19"/>
      <c r="C476" s="29">
        <f t="shared" si="22"/>
        <v>5.4260000000000002</v>
      </c>
      <c r="D476">
        <v>74.569999999999993</v>
      </c>
      <c r="E476" s="25">
        <v>0.70444200000000001</v>
      </c>
      <c r="F476" s="20">
        <f t="shared" si="24"/>
        <v>5.4260000000000002</v>
      </c>
      <c r="G476" s="23">
        <v>5426</v>
      </c>
      <c r="H476" s="23">
        <v>5475</v>
      </c>
      <c r="I476" s="24">
        <f t="shared" si="23"/>
        <v>40214</v>
      </c>
      <c r="J476" s="27">
        <v>40210</v>
      </c>
      <c r="K476" s="25">
        <v>0.70444200000000001</v>
      </c>
    </row>
    <row r="477" spans="1:14" ht="15" x14ac:dyDescent="0.25">
      <c r="A477" s="21">
        <v>40221</v>
      </c>
      <c r="B477" s="19"/>
      <c r="C477" s="29">
        <f t="shared" si="22"/>
        <v>5.4450000000000003</v>
      </c>
      <c r="D477">
        <v>73.88</v>
      </c>
      <c r="E477" s="23"/>
      <c r="F477" s="20">
        <f t="shared" si="24"/>
        <v>5.4450000000000003</v>
      </c>
      <c r="G477" s="23">
        <v>5445</v>
      </c>
      <c r="H477" s="23">
        <v>5482</v>
      </c>
      <c r="I477" s="24">
        <f t="shared" si="23"/>
        <v>40221</v>
      </c>
    </row>
    <row r="478" spans="1:14" ht="15" x14ac:dyDescent="0.25">
      <c r="A478" s="21">
        <v>40228</v>
      </c>
      <c r="B478" s="19"/>
      <c r="C478" s="29">
        <f t="shared" si="22"/>
        <v>5.4660000000000002</v>
      </c>
      <c r="D478">
        <v>78.25</v>
      </c>
      <c r="E478" s="23"/>
      <c r="F478" s="20">
        <f t="shared" si="24"/>
        <v>5.4660000000000002</v>
      </c>
      <c r="G478" s="23">
        <v>5466</v>
      </c>
      <c r="H478" s="23">
        <v>5505</v>
      </c>
      <c r="I478" s="24">
        <f t="shared" si="23"/>
        <v>40228</v>
      </c>
    </row>
    <row r="479" spans="1:14" ht="15" x14ac:dyDescent="0.25">
      <c r="A479" s="21">
        <v>40235</v>
      </c>
      <c r="B479" s="19"/>
      <c r="C479" s="29">
        <f t="shared" si="22"/>
        <v>5.4930000000000003</v>
      </c>
      <c r="D479">
        <v>79.22</v>
      </c>
      <c r="E479" s="23"/>
      <c r="F479" s="20">
        <f t="shared" si="24"/>
        <v>5.4930000000000003</v>
      </c>
      <c r="G479" s="23">
        <v>5493</v>
      </c>
      <c r="H479" s="23">
        <v>5510</v>
      </c>
      <c r="I479" s="24">
        <f t="shared" si="23"/>
        <v>40235</v>
      </c>
    </row>
    <row r="480" spans="1:14" ht="15" x14ac:dyDescent="0.25">
      <c r="A480" s="21">
        <v>40242</v>
      </c>
      <c r="B480" s="19"/>
      <c r="C480" s="29">
        <f t="shared" si="22"/>
        <v>5.5060000000000002</v>
      </c>
      <c r="D480">
        <v>80.19</v>
      </c>
      <c r="E480" s="25">
        <v>0.73767699999999992</v>
      </c>
      <c r="F480" s="20">
        <f t="shared" si="24"/>
        <v>5.5060000000000002</v>
      </c>
      <c r="G480" s="23">
        <v>5506</v>
      </c>
      <c r="H480" s="23">
        <v>5527</v>
      </c>
      <c r="I480" s="24">
        <f t="shared" si="23"/>
        <v>40242</v>
      </c>
      <c r="J480" s="27">
        <v>40238</v>
      </c>
      <c r="K480" s="25">
        <v>0.73767699999999992</v>
      </c>
    </row>
    <row r="481" spans="1:11" ht="15" x14ac:dyDescent="0.25">
      <c r="A481" s="21">
        <v>40249</v>
      </c>
      <c r="B481" s="19"/>
      <c r="C481" s="29">
        <f t="shared" si="22"/>
        <v>5.5209999999999999</v>
      </c>
      <c r="D481">
        <v>81.760000000000005</v>
      </c>
      <c r="E481" s="23"/>
      <c r="F481" s="20">
        <f t="shared" si="24"/>
        <v>5.5209999999999999</v>
      </c>
      <c r="G481" s="23">
        <v>5521</v>
      </c>
      <c r="H481" s="23">
        <v>5540</v>
      </c>
      <c r="I481" s="24">
        <f t="shared" si="23"/>
        <v>40249</v>
      </c>
    </row>
    <row r="482" spans="1:11" ht="15" x14ac:dyDescent="0.25">
      <c r="A482" s="21">
        <v>40256</v>
      </c>
      <c r="B482" s="19"/>
      <c r="C482" s="29">
        <f t="shared" si="22"/>
        <v>5.5279999999999996</v>
      </c>
      <c r="D482">
        <v>81.44</v>
      </c>
      <c r="E482" s="23"/>
      <c r="F482" s="20">
        <f t="shared" si="24"/>
        <v>5.5279999999999996</v>
      </c>
      <c r="G482" s="23">
        <v>5528</v>
      </c>
      <c r="H482" s="23">
        <v>5536</v>
      </c>
      <c r="I482" s="24">
        <f t="shared" si="23"/>
        <v>40256</v>
      </c>
    </row>
    <row r="483" spans="1:11" ht="15" x14ac:dyDescent="0.25">
      <c r="A483" s="21">
        <v>40263</v>
      </c>
      <c r="B483" s="19"/>
      <c r="C483" s="29">
        <f t="shared" si="22"/>
        <v>5.5229999999999997</v>
      </c>
      <c r="D483">
        <v>80.650000000000006</v>
      </c>
      <c r="E483" s="23"/>
      <c r="F483" s="20">
        <f t="shared" si="24"/>
        <v>5.5229999999999997</v>
      </c>
      <c r="G483" s="23">
        <v>5523</v>
      </c>
      <c r="H483" s="23">
        <v>5489</v>
      </c>
      <c r="I483" s="24">
        <f t="shared" si="23"/>
        <v>40263</v>
      </c>
    </row>
    <row r="484" spans="1:11" ht="15" x14ac:dyDescent="0.25">
      <c r="A484" s="21">
        <v>40270</v>
      </c>
      <c r="B484" s="19"/>
      <c r="C484" s="29">
        <f t="shared" si="22"/>
        <v>5.51</v>
      </c>
      <c r="D484">
        <v>83.01</v>
      </c>
      <c r="E484" s="25">
        <v>0.74897499999999995</v>
      </c>
      <c r="F484" s="20">
        <f t="shared" si="24"/>
        <v>5.51</v>
      </c>
      <c r="G484" s="23">
        <v>5510</v>
      </c>
      <c r="H484" s="23">
        <v>5473</v>
      </c>
      <c r="I484" s="24">
        <f t="shared" si="23"/>
        <v>40270</v>
      </c>
      <c r="J484" s="27">
        <v>40269</v>
      </c>
      <c r="K484" s="25">
        <v>0.74897499999999995</v>
      </c>
    </row>
    <row r="485" spans="1:11" ht="15" x14ac:dyDescent="0.25">
      <c r="A485" s="21">
        <v>40277</v>
      </c>
      <c r="B485" s="19"/>
      <c r="C485" s="29">
        <f t="shared" si="22"/>
        <v>5.4930000000000003</v>
      </c>
      <c r="D485">
        <v>85.66</v>
      </c>
      <c r="E485" s="23"/>
      <c r="F485" s="20">
        <f t="shared" si="24"/>
        <v>5.4930000000000003</v>
      </c>
      <c r="G485" s="23">
        <v>5493</v>
      </c>
      <c r="H485" s="23">
        <v>5475</v>
      </c>
      <c r="I485" s="24">
        <f t="shared" si="23"/>
        <v>40277</v>
      </c>
    </row>
    <row r="486" spans="1:11" ht="15" x14ac:dyDescent="0.25">
      <c r="A486" s="21">
        <v>40284</v>
      </c>
      <c r="B486" s="19"/>
      <c r="C486" s="29">
        <f t="shared" si="22"/>
        <v>5.476</v>
      </c>
      <c r="D486">
        <v>84.34</v>
      </c>
      <c r="E486" s="23"/>
      <c r="F486" s="20">
        <f t="shared" si="24"/>
        <v>5.476</v>
      </c>
      <c r="G486" s="23">
        <v>5476</v>
      </c>
      <c r="H486" s="23">
        <v>5466</v>
      </c>
      <c r="I486" s="24">
        <f t="shared" si="23"/>
        <v>40284</v>
      </c>
    </row>
    <row r="487" spans="1:11" ht="15" x14ac:dyDescent="0.25">
      <c r="A487" s="21">
        <v>40291</v>
      </c>
      <c r="B487" s="19"/>
      <c r="C487" s="29">
        <f t="shared" si="22"/>
        <v>5.476</v>
      </c>
      <c r="D487">
        <v>82.9</v>
      </c>
      <c r="E487" s="23"/>
      <c r="F487" s="20">
        <f t="shared" si="24"/>
        <v>5.476</v>
      </c>
      <c r="G487" s="23">
        <v>5476</v>
      </c>
      <c r="H487" s="23">
        <v>5488</v>
      </c>
      <c r="I487" s="24">
        <f t="shared" si="23"/>
        <v>40291</v>
      </c>
    </row>
    <row r="488" spans="1:11" ht="15" x14ac:dyDescent="0.25">
      <c r="A488" s="21">
        <v>40298</v>
      </c>
      <c r="B488" s="19"/>
      <c r="C488" s="29">
        <f t="shared" si="22"/>
        <v>5.4880000000000004</v>
      </c>
      <c r="D488">
        <v>84.22</v>
      </c>
      <c r="E488" s="23"/>
      <c r="F488" s="20">
        <f t="shared" si="24"/>
        <v>5.4880000000000004</v>
      </c>
      <c r="G488" s="23">
        <v>5488</v>
      </c>
      <c r="H488" s="23">
        <v>5522</v>
      </c>
      <c r="I488" s="24">
        <f t="shared" si="23"/>
        <v>40298</v>
      </c>
    </row>
    <row r="489" spans="1:11" ht="15" x14ac:dyDescent="0.25">
      <c r="A489" s="21">
        <v>40305</v>
      </c>
      <c r="B489" s="19"/>
      <c r="C489" s="29">
        <f t="shared" si="22"/>
        <v>5.5019999999999998</v>
      </c>
      <c r="D489">
        <v>80.239999999999995</v>
      </c>
      <c r="E489" s="25">
        <v>0.77923699999999996</v>
      </c>
      <c r="F489" s="20">
        <f t="shared" si="24"/>
        <v>5.5019999999999998</v>
      </c>
      <c r="G489" s="23">
        <v>5502</v>
      </c>
      <c r="H489" s="23">
        <v>5533</v>
      </c>
      <c r="I489" s="24">
        <f t="shared" si="23"/>
        <v>40305</v>
      </c>
      <c r="J489" s="27">
        <v>40299</v>
      </c>
      <c r="K489" s="25">
        <v>0.77923699999999996</v>
      </c>
    </row>
    <row r="490" spans="1:11" ht="15" x14ac:dyDescent="0.25">
      <c r="A490" s="21">
        <v>40312</v>
      </c>
      <c r="B490" s="19"/>
      <c r="C490" s="29">
        <f t="shared" si="22"/>
        <v>5.5149999999999997</v>
      </c>
      <c r="D490">
        <v>74.98</v>
      </c>
      <c r="E490" s="23"/>
      <c r="F490" s="20">
        <f t="shared" si="24"/>
        <v>5.5149999999999997</v>
      </c>
      <c r="G490" s="23">
        <v>5515</v>
      </c>
      <c r="H490" s="23">
        <v>5516</v>
      </c>
      <c r="I490" s="24">
        <f t="shared" si="23"/>
        <v>40312</v>
      </c>
    </row>
    <row r="491" spans="1:11" ht="15" x14ac:dyDescent="0.25">
      <c r="A491" s="21">
        <v>40319</v>
      </c>
      <c r="B491" s="19"/>
      <c r="C491" s="29">
        <f t="shared" si="22"/>
        <v>5.5279999999999996</v>
      </c>
      <c r="D491">
        <v>69.14</v>
      </c>
      <c r="E491" s="23"/>
      <c r="F491" s="20">
        <f t="shared" si="24"/>
        <v>5.5279999999999996</v>
      </c>
      <c r="G491" s="23">
        <v>5528</v>
      </c>
      <c r="H491" s="23">
        <v>5540</v>
      </c>
      <c r="I491" s="24">
        <f t="shared" si="23"/>
        <v>40319</v>
      </c>
    </row>
    <row r="492" spans="1:11" ht="15" x14ac:dyDescent="0.25">
      <c r="A492" s="21">
        <v>40326</v>
      </c>
      <c r="B492" s="19"/>
      <c r="C492" s="29">
        <f t="shared" si="22"/>
        <v>5.4770000000000003</v>
      </c>
      <c r="D492">
        <v>70.62</v>
      </c>
      <c r="E492" s="23"/>
      <c r="F492" s="20">
        <f t="shared" si="24"/>
        <v>5.4770000000000003</v>
      </c>
      <c r="G492" s="23">
        <v>5477</v>
      </c>
      <c r="H492" s="23">
        <v>5320</v>
      </c>
      <c r="I492" s="24">
        <f t="shared" si="23"/>
        <v>40326</v>
      </c>
    </row>
    <row r="493" spans="1:11" ht="15" x14ac:dyDescent="0.25">
      <c r="A493" s="21">
        <v>40333</v>
      </c>
      <c r="B493" s="19"/>
      <c r="C493" s="29">
        <f t="shared" si="22"/>
        <v>5.4550000000000001</v>
      </c>
      <c r="D493">
        <v>72.91</v>
      </c>
      <c r="E493" s="25">
        <v>0.80029300000000025</v>
      </c>
      <c r="F493" s="20">
        <f t="shared" si="24"/>
        <v>5.4550000000000001</v>
      </c>
      <c r="G493" s="23">
        <v>5455</v>
      </c>
      <c r="H493" s="23">
        <v>5445</v>
      </c>
      <c r="I493" s="24">
        <f t="shared" si="23"/>
        <v>40333</v>
      </c>
      <c r="J493" s="27">
        <v>40330</v>
      </c>
      <c r="K493" s="25">
        <v>0.80029300000000025</v>
      </c>
    </row>
    <row r="494" spans="1:11" ht="15" x14ac:dyDescent="0.25">
      <c r="A494" s="21">
        <v>40340</v>
      </c>
      <c r="B494" s="19"/>
      <c r="C494" s="29">
        <f t="shared" si="22"/>
        <v>5.452</v>
      </c>
      <c r="D494">
        <v>73.44</v>
      </c>
      <c r="E494" s="23"/>
      <c r="F494" s="20">
        <f t="shared" si="24"/>
        <v>5.452</v>
      </c>
      <c r="G494" s="23">
        <v>5452</v>
      </c>
      <c r="H494" s="23">
        <v>5503</v>
      </c>
      <c r="I494" s="24">
        <f t="shared" si="23"/>
        <v>40340</v>
      </c>
    </row>
    <row r="495" spans="1:11" ht="15" x14ac:dyDescent="0.25">
      <c r="A495" s="21">
        <v>40347</v>
      </c>
      <c r="B495" s="19"/>
      <c r="C495" s="29">
        <f t="shared" si="22"/>
        <v>5.4420000000000002</v>
      </c>
      <c r="D495">
        <v>76.7</v>
      </c>
      <c r="E495" s="23"/>
      <c r="F495" s="20">
        <f t="shared" si="24"/>
        <v>5.4420000000000002</v>
      </c>
      <c r="G495" s="23">
        <v>5442</v>
      </c>
      <c r="H495" s="23">
        <v>5501</v>
      </c>
      <c r="I495" s="24">
        <f t="shared" si="23"/>
        <v>40347</v>
      </c>
    </row>
    <row r="496" spans="1:11" ht="15" x14ac:dyDescent="0.25">
      <c r="A496" s="21">
        <v>40354</v>
      </c>
      <c r="B496" s="19"/>
      <c r="C496" s="29">
        <f t="shared" si="22"/>
        <v>5.4269999999999996</v>
      </c>
      <c r="D496">
        <v>77.06</v>
      </c>
      <c r="E496" s="23"/>
      <c r="F496" s="20">
        <f t="shared" si="24"/>
        <v>5.4269999999999996</v>
      </c>
      <c r="G496" s="23">
        <v>5427</v>
      </c>
      <c r="H496" s="23">
        <v>5257</v>
      </c>
      <c r="I496" s="24">
        <f t="shared" si="23"/>
        <v>40354</v>
      </c>
    </row>
    <row r="497" spans="1:11" ht="15" x14ac:dyDescent="0.25">
      <c r="A497" s="21">
        <v>40361</v>
      </c>
      <c r="B497" s="19"/>
      <c r="C497" s="29">
        <f t="shared" si="22"/>
        <v>5.4189999999999996</v>
      </c>
      <c r="D497">
        <v>74.959999999999994</v>
      </c>
      <c r="E497" s="25">
        <v>0.82237700000000014</v>
      </c>
      <c r="F497" s="20">
        <f t="shared" si="24"/>
        <v>5.4189999999999996</v>
      </c>
      <c r="G497" s="23">
        <v>5419</v>
      </c>
      <c r="H497" s="23">
        <v>5414</v>
      </c>
      <c r="I497" s="24">
        <f t="shared" si="23"/>
        <v>40361</v>
      </c>
      <c r="J497" s="27">
        <v>40360</v>
      </c>
      <c r="K497" s="25">
        <v>0.82237700000000014</v>
      </c>
    </row>
    <row r="498" spans="1:11" ht="15" x14ac:dyDescent="0.25">
      <c r="A498" s="21">
        <v>40368</v>
      </c>
      <c r="B498" s="19"/>
      <c r="C498" s="29">
        <f t="shared" si="22"/>
        <v>5.3810000000000002</v>
      </c>
      <c r="D498">
        <v>74.39</v>
      </c>
      <c r="E498" s="23"/>
      <c r="F498" s="20">
        <f t="shared" si="24"/>
        <v>5.3810000000000002</v>
      </c>
      <c r="G498" s="23">
        <v>5381</v>
      </c>
      <c r="H498" s="23">
        <v>5352</v>
      </c>
      <c r="I498" s="24">
        <f t="shared" si="23"/>
        <v>40368</v>
      </c>
    </row>
    <row r="499" spans="1:11" ht="15" x14ac:dyDescent="0.25">
      <c r="A499" s="21">
        <v>40375</v>
      </c>
      <c r="B499" s="19"/>
      <c r="C499" s="29">
        <f t="shared" si="22"/>
        <v>5.3710000000000004</v>
      </c>
      <c r="D499">
        <v>76.349999999999994</v>
      </c>
      <c r="E499" s="23"/>
      <c r="F499" s="20">
        <f t="shared" si="24"/>
        <v>5.3710000000000004</v>
      </c>
      <c r="G499" s="23">
        <v>5371</v>
      </c>
      <c r="H499" s="23">
        <v>5460</v>
      </c>
      <c r="I499" s="24">
        <f t="shared" si="23"/>
        <v>40375</v>
      </c>
    </row>
    <row r="500" spans="1:11" ht="15" x14ac:dyDescent="0.25">
      <c r="A500" s="21">
        <v>40382</v>
      </c>
      <c r="B500" s="19"/>
      <c r="C500" s="29">
        <f t="shared" si="22"/>
        <v>5.4279999999999999</v>
      </c>
      <c r="D500">
        <v>77.56</v>
      </c>
      <c r="E500" s="23"/>
      <c r="F500" s="20">
        <f t="shared" si="24"/>
        <v>5.4279999999999999</v>
      </c>
      <c r="G500" s="23">
        <v>5428</v>
      </c>
      <c r="H500" s="23">
        <v>5486</v>
      </c>
      <c r="I500" s="24">
        <f t="shared" si="23"/>
        <v>40382</v>
      </c>
    </row>
    <row r="501" spans="1:11" ht="15" x14ac:dyDescent="0.25">
      <c r="A501" s="21">
        <v>40389</v>
      </c>
      <c r="B501" s="19"/>
      <c r="C501" s="29">
        <f t="shared" si="22"/>
        <v>5.4349999999999996</v>
      </c>
      <c r="D501">
        <v>78.12</v>
      </c>
      <c r="E501" s="23"/>
      <c r="F501" s="20">
        <f t="shared" si="24"/>
        <v>5.4349999999999996</v>
      </c>
      <c r="G501" s="23">
        <v>5435</v>
      </c>
      <c r="H501" s="23">
        <v>5440</v>
      </c>
      <c r="I501" s="24">
        <f t="shared" si="23"/>
        <v>40389</v>
      </c>
    </row>
    <row r="502" spans="1:11" ht="15" x14ac:dyDescent="0.25">
      <c r="A502" s="21">
        <v>40396</v>
      </c>
      <c r="B502" s="19"/>
      <c r="C502" s="29">
        <f t="shared" si="22"/>
        <v>5.4059999999999997</v>
      </c>
      <c r="D502">
        <v>81.790000000000006</v>
      </c>
      <c r="E502" s="25">
        <v>0.85744299999999996</v>
      </c>
      <c r="F502" s="20">
        <f t="shared" si="24"/>
        <v>5.4059999999999997</v>
      </c>
      <c r="G502" s="23">
        <v>5406</v>
      </c>
      <c r="H502" s="23">
        <v>5239</v>
      </c>
      <c r="I502" s="24">
        <f t="shared" si="23"/>
        <v>40396</v>
      </c>
      <c r="J502" s="27">
        <v>40391</v>
      </c>
      <c r="K502" s="25">
        <v>0.85744299999999996</v>
      </c>
    </row>
    <row r="503" spans="1:11" ht="15" x14ac:dyDescent="0.25">
      <c r="A503" s="21">
        <v>40403</v>
      </c>
      <c r="B503" s="19"/>
      <c r="C503" s="29">
        <f t="shared" si="22"/>
        <v>5.3789999999999996</v>
      </c>
      <c r="D503">
        <v>78.17</v>
      </c>
      <c r="E503" s="23"/>
      <c r="F503" s="20">
        <f t="shared" si="24"/>
        <v>5.3789999999999996</v>
      </c>
      <c r="G503" s="23">
        <v>5379</v>
      </c>
      <c r="H503" s="23">
        <v>5352</v>
      </c>
      <c r="I503" s="24">
        <f t="shared" si="23"/>
        <v>40403</v>
      </c>
    </row>
    <row r="504" spans="1:11" ht="15" x14ac:dyDescent="0.25">
      <c r="A504" s="21">
        <v>40410</v>
      </c>
      <c r="B504" s="19"/>
      <c r="C504" s="29">
        <f t="shared" si="22"/>
        <v>5.3860000000000001</v>
      </c>
      <c r="D504">
        <v>74.84</v>
      </c>
      <c r="E504" s="23"/>
      <c r="F504" s="20">
        <f t="shared" si="24"/>
        <v>5.3860000000000001</v>
      </c>
      <c r="G504" s="23">
        <v>5386</v>
      </c>
      <c r="H504" s="23">
        <v>5511</v>
      </c>
      <c r="I504" s="24">
        <f t="shared" si="23"/>
        <v>40410</v>
      </c>
    </row>
    <row r="505" spans="1:11" ht="15" x14ac:dyDescent="0.25">
      <c r="A505" s="21">
        <v>40417</v>
      </c>
      <c r="B505" s="19"/>
      <c r="C505" s="29">
        <f t="shared" si="22"/>
        <v>5.4260000000000002</v>
      </c>
      <c r="D505">
        <v>72.91</v>
      </c>
      <c r="E505" s="23"/>
      <c r="F505" s="20">
        <f t="shared" si="24"/>
        <v>5.4260000000000002</v>
      </c>
      <c r="G505" s="23">
        <v>5426</v>
      </c>
      <c r="H505" s="23">
        <v>5602</v>
      </c>
      <c r="I505" s="24">
        <f t="shared" si="23"/>
        <v>40417</v>
      </c>
    </row>
    <row r="506" spans="1:11" ht="15" x14ac:dyDescent="0.25">
      <c r="A506" s="21">
        <v>40424</v>
      </c>
      <c r="B506" s="19"/>
      <c r="C506" s="29">
        <f t="shared" si="22"/>
        <v>5.5170000000000003</v>
      </c>
      <c r="D506">
        <v>74.02</v>
      </c>
      <c r="E506" s="25">
        <v>0.89513500000000001</v>
      </c>
      <c r="F506" s="20">
        <f t="shared" si="24"/>
        <v>5.5170000000000003</v>
      </c>
      <c r="G506" s="23">
        <v>5517</v>
      </c>
      <c r="H506" s="23">
        <v>5603</v>
      </c>
      <c r="I506" s="24">
        <f t="shared" si="23"/>
        <v>40424</v>
      </c>
      <c r="J506" s="27">
        <v>40422</v>
      </c>
      <c r="K506" s="25">
        <v>0.89513500000000001</v>
      </c>
    </row>
    <row r="507" spans="1:11" ht="15" x14ac:dyDescent="0.25">
      <c r="A507" s="21">
        <v>40431</v>
      </c>
      <c r="B507" s="19"/>
      <c r="C507" s="29">
        <f t="shared" si="22"/>
        <v>5.5720000000000001</v>
      </c>
      <c r="D507">
        <v>74.819999999999993</v>
      </c>
      <c r="E507" s="23"/>
      <c r="F507" s="20">
        <f t="shared" si="24"/>
        <v>5.5720000000000001</v>
      </c>
      <c r="G507" s="23">
        <v>5572</v>
      </c>
      <c r="H507" s="23">
        <v>5573</v>
      </c>
      <c r="I507" s="24">
        <f t="shared" si="23"/>
        <v>40431</v>
      </c>
    </row>
    <row r="508" spans="1:11" ht="15" x14ac:dyDescent="0.25">
      <c r="A508" s="21">
        <v>40438</v>
      </c>
      <c r="B508" s="19"/>
      <c r="C508" s="29">
        <f t="shared" si="22"/>
        <v>5.5839999999999996</v>
      </c>
      <c r="D508">
        <v>75.62</v>
      </c>
      <c r="E508" s="23"/>
      <c r="F508" s="20">
        <f t="shared" si="24"/>
        <v>5.5839999999999996</v>
      </c>
      <c r="G508" s="23">
        <v>5584</v>
      </c>
      <c r="H508" s="23">
        <v>5556</v>
      </c>
      <c r="I508" s="24">
        <f t="shared" si="23"/>
        <v>40438</v>
      </c>
    </row>
    <row r="509" spans="1:11" ht="15" x14ac:dyDescent="0.25">
      <c r="A509" s="21">
        <v>40445</v>
      </c>
      <c r="B509" s="19"/>
      <c r="C509" s="29">
        <f t="shared" si="22"/>
        <v>5.5739999999999998</v>
      </c>
      <c r="D509">
        <v>73.760000000000005</v>
      </c>
      <c r="E509" s="23"/>
      <c r="F509" s="20">
        <f t="shared" si="24"/>
        <v>5.5739999999999998</v>
      </c>
      <c r="G509" s="23">
        <v>5574</v>
      </c>
      <c r="H509" s="23">
        <v>5562</v>
      </c>
      <c r="I509" s="24">
        <f t="shared" si="23"/>
        <v>40445</v>
      </c>
    </row>
    <row r="510" spans="1:11" ht="15" x14ac:dyDescent="0.25">
      <c r="A510" s="21">
        <v>40452</v>
      </c>
      <c r="B510" s="19"/>
      <c r="C510" s="29">
        <f t="shared" si="22"/>
        <v>5.5510000000000002</v>
      </c>
      <c r="D510">
        <v>78.41</v>
      </c>
      <c r="E510" s="25">
        <v>0.9219409999999999</v>
      </c>
      <c r="F510" s="20">
        <f t="shared" si="24"/>
        <v>5.5510000000000002</v>
      </c>
      <c r="G510" s="23">
        <v>5551</v>
      </c>
      <c r="H510" s="23">
        <v>5514</v>
      </c>
      <c r="I510" s="24">
        <f t="shared" si="23"/>
        <v>40452</v>
      </c>
      <c r="J510" s="27">
        <v>40452</v>
      </c>
      <c r="K510" s="25">
        <v>0.9219409999999999</v>
      </c>
    </row>
    <row r="511" spans="1:11" ht="15" x14ac:dyDescent="0.25">
      <c r="A511" s="21">
        <v>40459</v>
      </c>
      <c r="B511" s="19"/>
      <c r="C511" s="29">
        <f t="shared" si="22"/>
        <v>5.54</v>
      </c>
      <c r="D511">
        <v>82.29</v>
      </c>
      <c r="E511" s="23"/>
      <c r="F511" s="20">
        <f t="shared" si="24"/>
        <v>5.54</v>
      </c>
      <c r="G511" s="23">
        <v>5540</v>
      </c>
      <c r="H511" s="23">
        <v>5528</v>
      </c>
      <c r="I511" s="24">
        <f t="shared" si="23"/>
        <v>40459</v>
      </c>
    </row>
    <row r="512" spans="1:11" ht="15" x14ac:dyDescent="0.25">
      <c r="A512" s="21">
        <v>40466</v>
      </c>
      <c r="B512" s="19"/>
      <c r="C512" s="29">
        <f t="shared" si="22"/>
        <v>5.5350000000000001</v>
      </c>
      <c r="D512">
        <v>82.16</v>
      </c>
      <c r="E512" s="23"/>
      <c r="F512" s="20">
        <f t="shared" si="24"/>
        <v>5.5350000000000001</v>
      </c>
      <c r="G512" s="23">
        <v>5535</v>
      </c>
      <c r="H512" s="23">
        <v>5536</v>
      </c>
      <c r="I512" s="24">
        <f t="shared" si="23"/>
        <v>40466</v>
      </c>
    </row>
    <row r="513" spans="1:12" ht="15" x14ac:dyDescent="0.25">
      <c r="A513" s="21">
        <v>40473</v>
      </c>
      <c r="B513" s="19"/>
      <c r="C513" s="29">
        <f t="shared" si="22"/>
        <v>5.53</v>
      </c>
      <c r="D513">
        <v>81.150000000000006</v>
      </c>
      <c r="E513" s="23"/>
      <c r="F513" s="20">
        <f t="shared" si="24"/>
        <v>5.53</v>
      </c>
      <c r="G513" s="23">
        <v>5530</v>
      </c>
      <c r="H513" s="23">
        <v>5540</v>
      </c>
      <c r="I513" s="24">
        <f t="shared" si="23"/>
        <v>40473</v>
      </c>
    </row>
    <row r="514" spans="1:12" ht="15" x14ac:dyDescent="0.25">
      <c r="A514" s="21">
        <v>40480</v>
      </c>
      <c r="B514" s="19"/>
      <c r="C514" s="29">
        <f t="shared" ref="C514:C577" si="25">+F514</f>
        <v>5.5490000000000004</v>
      </c>
      <c r="D514">
        <v>82.03</v>
      </c>
      <c r="E514" s="23"/>
      <c r="F514" s="20">
        <f t="shared" si="24"/>
        <v>5.5490000000000004</v>
      </c>
      <c r="G514" s="23">
        <v>5549</v>
      </c>
      <c r="H514" s="23">
        <v>5593</v>
      </c>
      <c r="I514" s="24">
        <f t="shared" si="23"/>
        <v>40480</v>
      </c>
    </row>
    <row r="515" spans="1:12" ht="15" x14ac:dyDescent="0.25">
      <c r="A515" s="21">
        <v>40487</v>
      </c>
      <c r="B515" s="19"/>
      <c r="C515" s="29">
        <f t="shared" si="25"/>
        <v>5.5659999999999998</v>
      </c>
      <c r="D515">
        <v>84.93</v>
      </c>
      <c r="E515" s="25">
        <v>0.97224699999999986</v>
      </c>
      <c r="F515" s="20">
        <f t="shared" si="24"/>
        <v>5.5659999999999998</v>
      </c>
      <c r="G515" s="23">
        <v>5566</v>
      </c>
      <c r="H515" s="23">
        <v>5596</v>
      </c>
      <c r="I515" s="24">
        <f t="shared" ref="I515:I578" si="26">+A515</f>
        <v>40487</v>
      </c>
      <c r="J515" s="27">
        <v>40483</v>
      </c>
      <c r="K515" s="25">
        <v>0.97224699999999986</v>
      </c>
    </row>
    <row r="516" spans="1:12" ht="15" x14ac:dyDescent="0.25">
      <c r="A516" s="21">
        <v>40494</v>
      </c>
      <c r="B516" s="19"/>
      <c r="C516" s="29">
        <f t="shared" si="25"/>
        <v>5.5819999999999999</v>
      </c>
      <c r="D516">
        <v>86.91</v>
      </c>
      <c r="E516" s="23"/>
      <c r="F516" s="20">
        <f t="shared" si="24"/>
        <v>5.5819999999999999</v>
      </c>
      <c r="G516" s="23">
        <v>5582</v>
      </c>
      <c r="H516" s="23">
        <v>5597</v>
      </c>
      <c r="I516" s="24">
        <f t="shared" si="26"/>
        <v>40494</v>
      </c>
    </row>
    <row r="517" spans="1:12" ht="15" x14ac:dyDescent="0.25">
      <c r="A517" s="21">
        <v>40501</v>
      </c>
      <c r="B517" s="19"/>
      <c r="C517" s="29">
        <f t="shared" si="25"/>
        <v>5.5919999999999996</v>
      </c>
      <c r="D517">
        <v>82.23</v>
      </c>
      <c r="E517" s="23"/>
      <c r="F517" s="20">
        <f t="shared" si="24"/>
        <v>5.5919999999999996</v>
      </c>
      <c r="G517" s="23">
        <v>5592</v>
      </c>
      <c r="H517" s="23">
        <v>5581</v>
      </c>
      <c r="I517" s="24">
        <f t="shared" si="26"/>
        <v>40501</v>
      </c>
    </row>
    <row r="518" spans="1:12" ht="15" x14ac:dyDescent="0.25">
      <c r="A518" s="21">
        <v>40508</v>
      </c>
      <c r="B518" s="19"/>
      <c r="C518" s="29">
        <f t="shared" si="25"/>
        <v>5.5819999999999999</v>
      </c>
      <c r="D518">
        <v>82.28</v>
      </c>
      <c r="E518" s="23"/>
      <c r="F518" s="20">
        <f t="shared" si="24"/>
        <v>5.5819999999999999</v>
      </c>
      <c r="G518" s="23">
        <v>5582</v>
      </c>
      <c r="H518" s="23">
        <v>5555</v>
      </c>
      <c r="I518" s="24">
        <f t="shared" si="26"/>
        <v>40508</v>
      </c>
    </row>
    <row r="519" spans="1:12" ht="15" x14ac:dyDescent="0.25">
      <c r="A519" s="21">
        <v>40515</v>
      </c>
      <c r="B519" s="19"/>
      <c r="C519" s="29">
        <f t="shared" si="25"/>
        <v>5.5789999999999997</v>
      </c>
      <c r="D519">
        <v>86.75</v>
      </c>
      <c r="E519" s="25">
        <v>0.99443900000000007</v>
      </c>
      <c r="F519" s="20">
        <f t="shared" si="24"/>
        <v>5.5789999999999997</v>
      </c>
      <c r="G519" s="23">
        <v>5579</v>
      </c>
      <c r="H519" s="23">
        <v>5582</v>
      </c>
      <c r="I519" s="24">
        <f t="shared" si="26"/>
        <v>40515</v>
      </c>
      <c r="J519" s="27">
        <v>40513</v>
      </c>
      <c r="K519" s="25">
        <v>0.99443900000000007</v>
      </c>
    </row>
    <row r="520" spans="1:12" ht="15" x14ac:dyDescent="0.25">
      <c r="A520" s="21">
        <v>40522</v>
      </c>
      <c r="B520" s="19"/>
      <c r="C520" s="29">
        <f t="shared" si="25"/>
        <v>5.5810000000000004</v>
      </c>
      <c r="D520">
        <v>88.5</v>
      </c>
      <c r="E520" s="23"/>
      <c r="F520" s="20">
        <f t="shared" si="24"/>
        <v>5.5810000000000004</v>
      </c>
      <c r="G520" s="23">
        <v>5581</v>
      </c>
      <c r="H520" s="23">
        <v>5604</v>
      </c>
      <c r="I520" s="24">
        <f t="shared" si="26"/>
        <v>40522</v>
      </c>
    </row>
    <row r="521" spans="1:12" ht="15" x14ac:dyDescent="0.25">
      <c r="A521" s="21">
        <v>40529</v>
      </c>
      <c r="B521" s="19"/>
      <c r="C521" s="29">
        <f t="shared" si="25"/>
        <v>5.585</v>
      </c>
      <c r="D521">
        <v>88.27</v>
      </c>
      <c r="E521" s="23"/>
      <c r="F521" s="20">
        <f t="shared" si="24"/>
        <v>5.585</v>
      </c>
      <c r="G521" s="23">
        <v>5585</v>
      </c>
      <c r="H521" s="23">
        <v>5598</v>
      </c>
      <c r="I521" s="24">
        <f t="shared" si="26"/>
        <v>40529</v>
      </c>
    </row>
    <row r="522" spans="1:12" ht="15" x14ac:dyDescent="0.25">
      <c r="A522" s="21">
        <v>40536</v>
      </c>
      <c r="B522" s="19"/>
      <c r="C522" s="29">
        <f t="shared" si="25"/>
        <v>5.59</v>
      </c>
      <c r="D522">
        <v>89.66</v>
      </c>
      <c r="E522" s="23"/>
      <c r="F522" s="20">
        <f t="shared" si="24"/>
        <v>5.59</v>
      </c>
      <c r="G522" s="23">
        <v>5590</v>
      </c>
      <c r="H522" s="23">
        <v>5575</v>
      </c>
      <c r="I522" s="24">
        <f t="shared" si="26"/>
        <v>40536</v>
      </c>
    </row>
    <row r="523" spans="1:12" ht="15" x14ac:dyDescent="0.25">
      <c r="A523" s="21">
        <v>40543</v>
      </c>
      <c r="B523" s="19"/>
      <c r="C523" s="29">
        <f t="shared" si="25"/>
        <v>5.5940000000000003</v>
      </c>
      <c r="D523">
        <v>90.97</v>
      </c>
      <c r="E523" s="23"/>
      <c r="F523" s="20">
        <f t="shared" si="24"/>
        <v>5.5940000000000003</v>
      </c>
      <c r="G523" s="23">
        <v>5594</v>
      </c>
      <c r="H523" s="23">
        <v>5598</v>
      </c>
      <c r="I523" s="24">
        <f t="shared" si="26"/>
        <v>40543</v>
      </c>
    </row>
    <row r="524" spans="1:12" ht="15" x14ac:dyDescent="0.25">
      <c r="A524" s="21">
        <v>40550</v>
      </c>
      <c r="B524" s="19">
        <v>2011</v>
      </c>
      <c r="C524" s="29">
        <f t="shared" si="25"/>
        <v>5.5869999999999997</v>
      </c>
      <c r="D524">
        <v>89.54</v>
      </c>
      <c r="E524" s="25">
        <v>1.0097129999999999</v>
      </c>
      <c r="F524" s="20">
        <f t="shared" si="24"/>
        <v>5.5869999999999997</v>
      </c>
      <c r="G524" s="23">
        <v>5587</v>
      </c>
      <c r="H524" s="23">
        <v>5575</v>
      </c>
      <c r="I524" s="24">
        <f t="shared" si="26"/>
        <v>40550</v>
      </c>
      <c r="J524" s="27">
        <v>40544</v>
      </c>
      <c r="K524" s="25">
        <v>1.0097129999999999</v>
      </c>
      <c r="L524" s="46">
        <f>AVERAGE(K524:K574)</f>
        <v>1.2938104166666669</v>
      </c>
    </row>
    <row r="525" spans="1:12" ht="15" x14ac:dyDescent="0.25">
      <c r="A525" s="21">
        <v>40557</v>
      </c>
      <c r="B525" s="19"/>
      <c r="C525" s="29">
        <f t="shared" si="25"/>
        <v>5.4880000000000004</v>
      </c>
      <c r="D525">
        <v>91.02</v>
      </c>
      <c r="E525" s="23"/>
      <c r="F525" s="20">
        <f t="shared" si="24"/>
        <v>5.4880000000000004</v>
      </c>
      <c r="G525" s="23">
        <v>5488</v>
      </c>
      <c r="H525" s="23">
        <v>5205</v>
      </c>
      <c r="I525" s="24">
        <f t="shared" si="26"/>
        <v>40557</v>
      </c>
    </row>
    <row r="526" spans="1:12" ht="15" x14ac:dyDescent="0.25">
      <c r="A526" s="21">
        <v>40564</v>
      </c>
      <c r="B526" s="19"/>
      <c r="C526" s="29">
        <f t="shared" si="25"/>
        <v>5.4249999999999998</v>
      </c>
      <c r="D526">
        <v>89.75</v>
      </c>
      <c r="E526" s="23"/>
      <c r="F526" s="20">
        <f t="shared" si="24"/>
        <v>5.4249999999999998</v>
      </c>
      <c r="G526" s="23">
        <v>5425</v>
      </c>
      <c r="H526" s="23">
        <v>5321</v>
      </c>
      <c r="I526" s="24">
        <f t="shared" si="26"/>
        <v>40564</v>
      </c>
    </row>
    <row r="527" spans="1:12" ht="15" x14ac:dyDescent="0.25">
      <c r="A527" s="21">
        <v>40571</v>
      </c>
      <c r="B527" s="19"/>
      <c r="C527" s="29">
        <f t="shared" si="25"/>
        <v>5.4169999999999998</v>
      </c>
      <c r="D527">
        <v>86.11</v>
      </c>
      <c r="E527" s="23"/>
      <c r="F527" s="20">
        <f t="shared" si="24"/>
        <v>5.4169999999999998</v>
      </c>
      <c r="G527" s="23">
        <v>5417</v>
      </c>
      <c r="H527" s="23">
        <v>5568</v>
      </c>
      <c r="I527" s="24">
        <f t="shared" si="26"/>
        <v>40571</v>
      </c>
    </row>
    <row r="528" spans="1:12" ht="15" x14ac:dyDescent="0.25">
      <c r="A528" s="21">
        <v>40578</v>
      </c>
      <c r="B528" s="19"/>
      <c r="C528" s="29">
        <f t="shared" si="25"/>
        <v>5.423</v>
      </c>
      <c r="D528">
        <v>89.52</v>
      </c>
      <c r="E528" s="25">
        <v>1.0029520000000001</v>
      </c>
      <c r="F528" s="20">
        <f t="shared" si="24"/>
        <v>5.423</v>
      </c>
      <c r="G528" s="23">
        <v>5423</v>
      </c>
      <c r="H528" s="23">
        <v>5597</v>
      </c>
      <c r="I528" s="24">
        <f t="shared" si="26"/>
        <v>40578</v>
      </c>
      <c r="J528" s="27">
        <v>40575</v>
      </c>
      <c r="K528" s="25">
        <v>1.0029520000000001</v>
      </c>
    </row>
    <row r="529" spans="1:11" ht="15" x14ac:dyDescent="0.25">
      <c r="A529" s="21">
        <v>40585</v>
      </c>
      <c r="B529" s="19"/>
      <c r="C529" s="29">
        <f t="shared" si="25"/>
        <v>5.524</v>
      </c>
      <c r="D529">
        <v>85.51</v>
      </c>
      <c r="E529" s="23"/>
      <c r="F529" s="20">
        <f t="shared" si="24"/>
        <v>5.524</v>
      </c>
      <c r="G529" s="23">
        <v>5524</v>
      </c>
      <c r="H529" s="23">
        <v>5610</v>
      </c>
      <c r="I529" s="24">
        <f t="shared" si="26"/>
        <v>40585</v>
      </c>
    </row>
    <row r="530" spans="1:11" ht="15" x14ac:dyDescent="0.25">
      <c r="A530" s="21">
        <v>40592</v>
      </c>
      <c r="B530" s="19"/>
      <c r="C530" s="29">
        <f t="shared" si="25"/>
        <v>5.5949999999999998</v>
      </c>
      <c r="D530">
        <v>84.13</v>
      </c>
      <c r="E530" s="23"/>
      <c r="F530" s="20">
        <f t="shared" si="24"/>
        <v>5.5949999999999998</v>
      </c>
      <c r="G530" s="23">
        <v>5595</v>
      </c>
      <c r="H530" s="23">
        <v>5604</v>
      </c>
      <c r="I530" s="24">
        <f t="shared" si="26"/>
        <v>40592</v>
      </c>
    </row>
    <row r="531" spans="1:11" ht="15" x14ac:dyDescent="0.25">
      <c r="A531" s="21">
        <v>40599</v>
      </c>
      <c r="B531" s="19"/>
      <c r="C531" s="29">
        <f t="shared" si="25"/>
        <v>5.601</v>
      </c>
      <c r="D531">
        <v>95.26</v>
      </c>
      <c r="E531" s="23"/>
      <c r="F531" s="20">
        <f t="shared" si="24"/>
        <v>5.601</v>
      </c>
      <c r="G531" s="23">
        <v>5601</v>
      </c>
      <c r="H531" s="23">
        <v>5591</v>
      </c>
      <c r="I531" s="24">
        <f t="shared" si="26"/>
        <v>40599</v>
      </c>
    </row>
    <row r="532" spans="1:11" ht="15" x14ac:dyDescent="0.25">
      <c r="A532" s="21">
        <v>40606</v>
      </c>
      <c r="B532" s="19"/>
      <c r="C532" s="29">
        <f t="shared" si="25"/>
        <v>5.6</v>
      </c>
      <c r="D532">
        <v>101.05</v>
      </c>
      <c r="E532" s="25">
        <v>1.09233</v>
      </c>
      <c r="F532" s="20">
        <f t="shared" si="24"/>
        <v>5.6</v>
      </c>
      <c r="G532" s="23">
        <v>5600</v>
      </c>
      <c r="H532" s="23">
        <v>5593</v>
      </c>
      <c r="I532" s="24">
        <f t="shared" si="26"/>
        <v>40606</v>
      </c>
      <c r="J532" s="27">
        <v>40603</v>
      </c>
      <c r="K532" s="25">
        <v>1.09233</v>
      </c>
    </row>
    <row r="533" spans="1:11" ht="15" x14ac:dyDescent="0.25">
      <c r="A533" s="21">
        <v>40613</v>
      </c>
      <c r="B533" s="19"/>
      <c r="C533" s="29">
        <f t="shared" si="25"/>
        <v>5.5949999999999998</v>
      </c>
      <c r="D533">
        <v>103.74</v>
      </c>
      <c r="E533" s="23"/>
      <c r="F533" s="20">
        <f t="shared" si="24"/>
        <v>5.5949999999999998</v>
      </c>
      <c r="G533" s="23">
        <v>5595</v>
      </c>
      <c r="H533" s="23">
        <v>5591</v>
      </c>
      <c r="I533" s="24">
        <f t="shared" si="26"/>
        <v>40613</v>
      </c>
    </row>
    <row r="534" spans="1:11" ht="15" x14ac:dyDescent="0.25">
      <c r="A534" s="21">
        <v>40620</v>
      </c>
      <c r="B534" s="19"/>
      <c r="C534" s="29">
        <f t="shared" si="25"/>
        <v>5.5860000000000003</v>
      </c>
      <c r="D534">
        <v>99.79</v>
      </c>
      <c r="E534" s="23"/>
      <c r="F534" s="20">
        <f t="shared" si="24"/>
        <v>5.5860000000000003</v>
      </c>
      <c r="G534" s="23">
        <v>5586</v>
      </c>
      <c r="H534" s="23">
        <v>5570</v>
      </c>
      <c r="I534" s="24">
        <f t="shared" si="26"/>
        <v>40620</v>
      </c>
    </row>
    <row r="535" spans="1:11" ht="15" x14ac:dyDescent="0.25">
      <c r="A535" s="21">
        <v>40627</v>
      </c>
      <c r="B535" s="19"/>
      <c r="C535" s="29">
        <f t="shared" si="25"/>
        <v>5.5810000000000004</v>
      </c>
      <c r="D535">
        <v>104.41</v>
      </c>
      <c r="E535" s="23"/>
      <c r="F535" s="20">
        <f t="shared" si="24"/>
        <v>5.5810000000000004</v>
      </c>
      <c r="G535" s="23">
        <v>5581</v>
      </c>
      <c r="H535" s="23">
        <v>5568</v>
      </c>
      <c r="I535" s="24">
        <f t="shared" si="26"/>
        <v>40627</v>
      </c>
    </row>
    <row r="536" spans="1:11" ht="15" x14ac:dyDescent="0.25">
      <c r="A536" s="21">
        <v>40634</v>
      </c>
      <c r="B536" s="19"/>
      <c r="C536" s="29">
        <f t="shared" si="25"/>
        <v>5.5919999999999996</v>
      </c>
      <c r="D536">
        <v>105.08</v>
      </c>
      <c r="E536" s="25">
        <v>1.1126209999999999</v>
      </c>
      <c r="F536" s="20">
        <f t="shared" si="24"/>
        <v>5.5919999999999996</v>
      </c>
      <c r="G536" s="23">
        <v>5592</v>
      </c>
      <c r="H536" s="23">
        <v>5638</v>
      </c>
      <c r="I536" s="24">
        <f t="shared" si="26"/>
        <v>40634</v>
      </c>
      <c r="J536" s="27">
        <v>40634</v>
      </c>
      <c r="K536" s="25">
        <v>1.1126209999999999</v>
      </c>
    </row>
    <row r="537" spans="1:11" ht="15" x14ac:dyDescent="0.25">
      <c r="A537" s="21">
        <v>40641</v>
      </c>
      <c r="B537" s="19"/>
      <c r="C537" s="29">
        <f t="shared" si="25"/>
        <v>5.6029999999999998</v>
      </c>
      <c r="D537">
        <v>109.29</v>
      </c>
      <c r="E537" s="23"/>
      <c r="F537" s="20">
        <f t="shared" si="24"/>
        <v>5.6029999999999998</v>
      </c>
      <c r="G537" s="23">
        <v>5603</v>
      </c>
      <c r="H537" s="23">
        <v>5635</v>
      </c>
      <c r="I537" s="24">
        <f t="shared" si="26"/>
        <v>40641</v>
      </c>
    </row>
    <row r="538" spans="1:11" ht="15" x14ac:dyDescent="0.25">
      <c r="A538" s="21">
        <v>40648</v>
      </c>
      <c r="B538" s="19"/>
      <c r="C538" s="29">
        <f t="shared" si="25"/>
        <v>5.617</v>
      </c>
      <c r="D538">
        <v>107.75</v>
      </c>
      <c r="E538" s="23"/>
      <c r="F538" s="20">
        <f t="shared" ref="F538:F601" si="27">+G538/1000</f>
        <v>5.617</v>
      </c>
      <c r="G538" s="23">
        <v>5617</v>
      </c>
      <c r="H538" s="23">
        <v>5625</v>
      </c>
      <c r="I538" s="24">
        <f t="shared" si="26"/>
        <v>40648</v>
      </c>
    </row>
    <row r="539" spans="1:11" ht="15" x14ac:dyDescent="0.25">
      <c r="A539" s="21">
        <v>40655</v>
      </c>
      <c r="B539" s="19"/>
      <c r="C539" s="29">
        <f t="shared" si="25"/>
        <v>5.6269999999999998</v>
      </c>
      <c r="D539">
        <v>109.11</v>
      </c>
      <c r="E539" s="23"/>
      <c r="F539" s="20">
        <f t="shared" si="27"/>
        <v>5.6269999999999998</v>
      </c>
      <c r="G539" s="23">
        <v>5627</v>
      </c>
      <c r="H539" s="23">
        <v>5610</v>
      </c>
      <c r="I539" s="24">
        <f t="shared" si="26"/>
        <v>40655</v>
      </c>
    </row>
    <row r="540" spans="1:11" ht="15" x14ac:dyDescent="0.25">
      <c r="A540" s="21">
        <v>40662</v>
      </c>
      <c r="B540" s="19"/>
      <c r="C540" s="29">
        <f t="shared" si="25"/>
        <v>5.6230000000000002</v>
      </c>
      <c r="D540">
        <v>112.3</v>
      </c>
      <c r="E540" s="23"/>
      <c r="F540" s="20">
        <f t="shared" si="27"/>
        <v>5.6230000000000002</v>
      </c>
      <c r="G540" s="23">
        <v>5623</v>
      </c>
      <c r="H540" s="23">
        <v>5623</v>
      </c>
      <c r="I540" s="24">
        <f t="shared" si="26"/>
        <v>40662</v>
      </c>
    </row>
    <row r="541" spans="1:11" ht="15" x14ac:dyDescent="0.25">
      <c r="A541" s="21">
        <v>40669</v>
      </c>
      <c r="B541" s="19"/>
      <c r="C541" s="29">
        <f t="shared" si="25"/>
        <v>5.617</v>
      </c>
      <c r="D541">
        <v>105.84</v>
      </c>
      <c r="E541" s="25">
        <v>1.1684239999999999</v>
      </c>
      <c r="F541" s="20">
        <f t="shared" si="27"/>
        <v>5.617</v>
      </c>
      <c r="G541" s="23">
        <v>5617</v>
      </c>
      <c r="H541" s="23">
        <v>5609</v>
      </c>
      <c r="I541" s="24">
        <f t="shared" si="26"/>
        <v>40669</v>
      </c>
      <c r="J541" s="27">
        <v>40664</v>
      </c>
      <c r="K541" s="25">
        <v>1.1684239999999999</v>
      </c>
    </row>
    <row r="542" spans="1:11" ht="15" x14ac:dyDescent="0.25">
      <c r="A542" s="21">
        <v>40676</v>
      </c>
      <c r="B542" s="19"/>
      <c r="C542" s="29">
        <f t="shared" si="25"/>
        <v>5.6150000000000002</v>
      </c>
      <c r="D542">
        <v>99.87</v>
      </c>
      <c r="E542" s="23"/>
      <c r="F542" s="20">
        <f t="shared" si="27"/>
        <v>5.6150000000000002</v>
      </c>
      <c r="G542" s="23">
        <v>5615</v>
      </c>
      <c r="H542" s="23">
        <v>5618</v>
      </c>
      <c r="I542" s="24">
        <f t="shared" si="26"/>
        <v>40676</v>
      </c>
    </row>
    <row r="543" spans="1:11" ht="15" x14ac:dyDescent="0.25">
      <c r="A543" s="21">
        <v>40683</v>
      </c>
      <c r="B543" s="19"/>
      <c r="C543" s="29">
        <f t="shared" si="25"/>
        <v>5.6079999999999997</v>
      </c>
      <c r="D543">
        <v>97.99</v>
      </c>
      <c r="E543" s="23"/>
      <c r="F543" s="20">
        <f t="shared" si="27"/>
        <v>5.6079999999999997</v>
      </c>
      <c r="G543" s="23">
        <v>5608</v>
      </c>
      <c r="H543" s="23">
        <v>5583</v>
      </c>
      <c r="I543" s="24">
        <f t="shared" si="26"/>
        <v>40683</v>
      </c>
    </row>
    <row r="544" spans="1:11" ht="15" x14ac:dyDescent="0.25">
      <c r="A544" s="21">
        <v>40690</v>
      </c>
      <c r="B544" s="19"/>
      <c r="C544" s="29">
        <f t="shared" si="25"/>
        <v>5.6050000000000004</v>
      </c>
      <c r="D544">
        <v>99.55</v>
      </c>
      <c r="E544" s="23"/>
      <c r="F544" s="20">
        <f t="shared" si="27"/>
        <v>5.6050000000000004</v>
      </c>
      <c r="G544" s="23">
        <v>5605</v>
      </c>
      <c r="H544" s="23">
        <v>5609</v>
      </c>
      <c r="I544" s="24">
        <f t="shared" si="26"/>
        <v>40690</v>
      </c>
    </row>
    <row r="545" spans="1:11" ht="15" x14ac:dyDescent="0.25">
      <c r="A545" s="21">
        <v>40697</v>
      </c>
      <c r="B545" s="19"/>
      <c r="C545" s="29">
        <f t="shared" si="25"/>
        <v>5.6109999999999998</v>
      </c>
      <c r="D545">
        <v>100.92</v>
      </c>
      <c r="E545" s="25">
        <v>1.2145589999999999</v>
      </c>
      <c r="F545" s="20">
        <f t="shared" si="27"/>
        <v>5.6109999999999998</v>
      </c>
      <c r="G545" s="23">
        <v>5611</v>
      </c>
      <c r="H545" s="23">
        <v>5633</v>
      </c>
      <c r="I545" s="24">
        <f t="shared" si="26"/>
        <v>40697</v>
      </c>
      <c r="J545" s="27">
        <v>40695</v>
      </c>
      <c r="K545" s="25">
        <v>1.2145589999999999</v>
      </c>
    </row>
    <row r="546" spans="1:11" ht="15" x14ac:dyDescent="0.25">
      <c r="A546" s="21">
        <v>40704</v>
      </c>
      <c r="B546" s="19"/>
      <c r="C546" s="29">
        <f t="shared" si="25"/>
        <v>5.617</v>
      </c>
      <c r="D546">
        <v>100.05</v>
      </c>
      <c r="E546" s="23"/>
      <c r="F546" s="20">
        <f t="shared" si="27"/>
        <v>5.617</v>
      </c>
      <c r="G546" s="23">
        <v>5617</v>
      </c>
      <c r="H546" s="23">
        <v>5643</v>
      </c>
      <c r="I546" s="24">
        <f t="shared" si="26"/>
        <v>40704</v>
      </c>
    </row>
    <row r="547" spans="1:11" ht="15" x14ac:dyDescent="0.25">
      <c r="A547" s="21">
        <v>40711</v>
      </c>
      <c r="B547" s="19"/>
      <c r="C547" s="29">
        <f t="shared" si="25"/>
        <v>5.6340000000000003</v>
      </c>
      <c r="D547">
        <v>95.87</v>
      </c>
      <c r="E547" s="23"/>
      <c r="F547" s="20">
        <f t="shared" si="27"/>
        <v>5.6340000000000003</v>
      </c>
      <c r="G547" s="23">
        <v>5634</v>
      </c>
      <c r="H547" s="23">
        <v>5650</v>
      </c>
      <c r="I547" s="24">
        <f t="shared" si="26"/>
        <v>40711</v>
      </c>
    </row>
    <row r="548" spans="1:11" ht="15" x14ac:dyDescent="0.25">
      <c r="A548" s="21">
        <v>40718</v>
      </c>
      <c r="B548" s="19"/>
      <c r="C548" s="29">
        <f t="shared" si="25"/>
        <v>5.63</v>
      </c>
      <c r="D548">
        <v>92.7</v>
      </c>
      <c r="E548" s="23"/>
      <c r="F548" s="20">
        <f t="shared" si="27"/>
        <v>5.63</v>
      </c>
      <c r="G548" s="23">
        <v>5630</v>
      </c>
      <c r="H548" s="23">
        <v>5593</v>
      </c>
      <c r="I548" s="24">
        <f t="shared" si="26"/>
        <v>40718</v>
      </c>
    </row>
    <row r="549" spans="1:11" ht="15" x14ac:dyDescent="0.25">
      <c r="A549" s="21">
        <v>40725</v>
      </c>
      <c r="B549" s="19"/>
      <c r="C549" s="29">
        <f t="shared" si="25"/>
        <v>5.6020000000000003</v>
      </c>
      <c r="D549">
        <v>93.7</v>
      </c>
      <c r="E549" s="25">
        <v>1.2956290000000004</v>
      </c>
      <c r="F549" s="20">
        <f t="shared" si="27"/>
        <v>5.6020000000000003</v>
      </c>
      <c r="G549" s="23">
        <v>5602</v>
      </c>
      <c r="H549" s="23">
        <v>5520</v>
      </c>
      <c r="I549" s="24">
        <f t="shared" si="26"/>
        <v>40725</v>
      </c>
      <c r="J549" s="27">
        <v>40725</v>
      </c>
      <c r="K549" s="25">
        <v>1.2956290000000004</v>
      </c>
    </row>
    <row r="550" spans="1:11" ht="15" x14ac:dyDescent="0.25">
      <c r="A550" s="21">
        <v>40732</v>
      </c>
      <c r="B550" s="19"/>
      <c r="C550" s="29">
        <f t="shared" si="25"/>
        <v>5.585</v>
      </c>
      <c r="D550">
        <v>97.12</v>
      </c>
      <c r="E550" s="23"/>
      <c r="F550" s="20">
        <f t="shared" si="27"/>
        <v>5.585</v>
      </c>
      <c r="G550" s="23">
        <v>5585</v>
      </c>
      <c r="H550" s="23">
        <v>5578</v>
      </c>
      <c r="I550" s="24">
        <f t="shared" si="26"/>
        <v>40732</v>
      </c>
    </row>
    <row r="551" spans="1:11" ht="15" x14ac:dyDescent="0.25">
      <c r="A551" s="21">
        <v>40739</v>
      </c>
      <c r="B551" s="19"/>
      <c r="C551" s="29">
        <f t="shared" si="25"/>
        <v>5.5709999999999997</v>
      </c>
      <c r="D551">
        <v>96.72</v>
      </c>
      <c r="E551" s="23"/>
      <c r="F551" s="20">
        <f t="shared" si="27"/>
        <v>5.5709999999999997</v>
      </c>
      <c r="G551" s="23">
        <v>5571</v>
      </c>
      <c r="H551" s="23">
        <v>5591</v>
      </c>
      <c r="I551" s="24">
        <f t="shared" si="26"/>
        <v>40739</v>
      </c>
    </row>
    <row r="552" spans="1:11" ht="15" x14ac:dyDescent="0.25">
      <c r="A552" s="21">
        <v>40746</v>
      </c>
      <c r="B552" s="19"/>
      <c r="C552" s="29">
        <f t="shared" si="25"/>
        <v>5.5170000000000003</v>
      </c>
      <c r="D552">
        <v>98.01</v>
      </c>
      <c r="E552" s="23"/>
      <c r="F552" s="20">
        <f t="shared" si="27"/>
        <v>5.5170000000000003</v>
      </c>
      <c r="G552" s="23">
        <v>5517</v>
      </c>
      <c r="H552" s="23">
        <v>5377</v>
      </c>
      <c r="I552" s="24">
        <f t="shared" si="26"/>
        <v>40746</v>
      </c>
    </row>
    <row r="553" spans="1:11" ht="15" x14ac:dyDescent="0.25">
      <c r="A553" s="21">
        <v>40753</v>
      </c>
      <c r="B553" s="19"/>
      <c r="C553" s="29">
        <f t="shared" si="25"/>
        <v>5.5170000000000003</v>
      </c>
      <c r="D553">
        <v>97.83</v>
      </c>
      <c r="E553" s="23"/>
      <c r="F553" s="20">
        <f t="shared" si="27"/>
        <v>5.5170000000000003</v>
      </c>
      <c r="G553" s="23">
        <v>5517</v>
      </c>
      <c r="H553" s="23">
        <v>5523</v>
      </c>
      <c r="I553" s="24">
        <f t="shared" si="26"/>
        <v>40753</v>
      </c>
    </row>
    <row r="554" spans="1:11" ht="15" x14ac:dyDescent="0.25">
      <c r="A554" s="21">
        <v>40760</v>
      </c>
      <c r="B554" s="19"/>
      <c r="C554" s="29">
        <f t="shared" si="25"/>
        <v>5.5049999999999999</v>
      </c>
      <c r="D554">
        <v>90.85</v>
      </c>
      <c r="E554" s="25">
        <v>1.374973</v>
      </c>
      <c r="F554" s="20">
        <f t="shared" si="27"/>
        <v>5.5049999999999999</v>
      </c>
      <c r="G554" s="23">
        <v>5505</v>
      </c>
      <c r="H554" s="23">
        <v>5529</v>
      </c>
      <c r="I554" s="24">
        <f t="shared" si="26"/>
        <v>40760</v>
      </c>
      <c r="J554" s="27">
        <v>40756</v>
      </c>
      <c r="K554" s="25">
        <v>1.374973</v>
      </c>
    </row>
    <row r="555" spans="1:11" ht="15" x14ac:dyDescent="0.25">
      <c r="A555" s="21">
        <v>40767</v>
      </c>
      <c r="B555" s="19"/>
      <c r="C555" s="29">
        <f t="shared" si="25"/>
        <v>5.4980000000000002</v>
      </c>
      <c r="D555">
        <v>82.86</v>
      </c>
      <c r="E555" s="23"/>
      <c r="F555" s="20">
        <f t="shared" si="27"/>
        <v>5.4980000000000002</v>
      </c>
      <c r="G555" s="23">
        <v>5498</v>
      </c>
      <c r="H555" s="23">
        <v>5561</v>
      </c>
      <c r="I555" s="24">
        <f t="shared" si="26"/>
        <v>40767</v>
      </c>
    </row>
    <row r="556" spans="1:11" ht="15" x14ac:dyDescent="0.25">
      <c r="A556" s="21">
        <v>40774</v>
      </c>
      <c r="B556" s="19"/>
      <c r="C556" s="29">
        <f t="shared" si="25"/>
        <v>5.5510000000000002</v>
      </c>
      <c r="D556">
        <v>85.36</v>
      </c>
      <c r="E556" s="23"/>
      <c r="F556" s="20">
        <f t="shared" si="27"/>
        <v>5.5510000000000002</v>
      </c>
      <c r="G556" s="23">
        <v>5551</v>
      </c>
      <c r="H556" s="23">
        <v>5591</v>
      </c>
      <c r="I556" s="24">
        <f t="shared" si="26"/>
        <v>40774</v>
      </c>
    </row>
    <row r="557" spans="1:11" ht="15" x14ac:dyDescent="0.25">
      <c r="A557" s="21">
        <v>40781</v>
      </c>
      <c r="B557" s="19"/>
      <c r="C557" s="29">
        <f t="shared" si="25"/>
        <v>5.57</v>
      </c>
      <c r="D557">
        <v>85.06</v>
      </c>
      <c r="E557" s="23"/>
      <c r="F557" s="20">
        <f t="shared" si="27"/>
        <v>5.57</v>
      </c>
      <c r="G557" s="23">
        <v>5570</v>
      </c>
      <c r="H557" s="23">
        <v>5598</v>
      </c>
      <c r="I557" s="24">
        <f t="shared" si="26"/>
        <v>40781</v>
      </c>
    </row>
    <row r="558" spans="1:11" ht="15" x14ac:dyDescent="0.25">
      <c r="A558" s="21">
        <v>40788</v>
      </c>
      <c r="B558" s="19"/>
      <c r="C558" s="29">
        <f t="shared" si="25"/>
        <v>5.5979999999999999</v>
      </c>
      <c r="D558">
        <v>88.07</v>
      </c>
      <c r="E558" s="25">
        <v>1.4458780000000002</v>
      </c>
      <c r="F558" s="20">
        <f t="shared" si="27"/>
        <v>5.5979999999999999</v>
      </c>
      <c r="G558" s="23">
        <v>5598</v>
      </c>
      <c r="H558" s="23">
        <v>5642</v>
      </c>
      <c r="I558" s="24">
        <f t="shared" si="26"/>
        <v>40788</v>
      </c>
      <c r="J558" s="27">
        <v>40787</v>
      </c>
      <c r="K558" s="25">
        <v>1.4458780000000002</v>
      </c>
    </row>
    <row r="559" spans="1:11" ht="15" x14ac:dyDescent="0.25">
      <c r="A559" s="21">
        <v>40795</v>
      </c>
      <c r="B559" s="19"/>
      <c r="C559" s="29">
        <f t="shared" si="25"/>
        <v>5.4790000000000001</v>
      </c>
      <c r="D559">
        <v>87.91</v>
      </c>
      <c r="E559" s="23"/>
      <c r="F559" s="20">
        <f t="shared" si="27"/>
        <v>5.4790000000000001</v>
      </c>
      <c r="G559" s="23">
        <v>5479</v>
      </c>
      <c r="H559" s="23">
        <v>5083</v>
      </c>
      <c r="I559" s="24">
        <f t="shared" si="26"/>
        <v>40795</v>
      </c>
    </row>
    <row r="560" spans="1:11" ht="15" x14ac:dyDescent="0.25">
      <c r="A560" s="21">
        <v>40802</v>
      </c>
      <c r="B560" s="19"/>
      <c r="C560" s="29">
        <f t="shared" si="25"/>
        <v>5.5179999999999998</v>
      </c>
      <c r="D560">
        <v>88.93</v>
      </c>
      <c r="E560" s="23"/>
      <c r="F560" s="20">
        <f t="shared" si="27"/>
        <v>5.5179999999999998</v>
      </c>
      <c r="G560" s="23">
        <v>5518</v>
      </c>
      <c r="H560" s="23">
        <v>5747</v>
      </c>
      <c r="I560" s="24">
        <f t="shared" si="26"/>
        <v>40802</v>
      </c>
    </row>
    <row r="561" spans="1:12" ht="15" x14ac:dyDescent="0.25">
      <c r="A561" s="21">
        <v>40809</v>
      </c>
      <c r="B561" s="19"/>
      <c r="C561" s="29">
        <f t="shared" si="25"/>
        <v>5.5570000000000004</v>
      </c>
      <c r="D561">
        <v>83.65</v>
      </c>
      <c r="E561" s="23"/>
      <c r="F561" s="20">
        <f t="shared" si="27"/>
        <v>5.5570000000000004</v>
      </c>
      <c r="G561" s="23">
        <v>5557</v>
      </c>
      <c r="H561" s="23">
        <v>5756</v>
      </c>
      <c r="I561" s="24">
        <f t="shared" si="26"/>
        <v>40809</v>
      </c>
    </row>
    <row r="562" spans="1:12" ht="15" x14ac:dyDescent="0.25">
      <c r="A562" s="21">
        <v>40816</v>
      </c>
      <c r="B562" s="19"/>
      <c r="C562" s="29">
        <f t="shared" si="25"/>
        <v>5.5970000000000004</v>
      </c>
      <c r="D562">
        <v>81.180000000000007</v>
      </c>
      <c r="E562" s="23"/>
      <c r="F562" s="20">
        <f t="shared" si="27"/>
        <v>5.5970000000000004</v>
      </c>
      <c r="G562" s="23">
        <v>5597</v>
      </c>
      <c r="H562" s="23">
        <v>5800</v>
      </c>
      <c r="I562" s="24">
        <f t="shared" si="26"/>
        <v>40816</v>
      </c>
    </row>
    <row r="563" spans="1:12" ht="15" x14ac:dyDescent="0.25">
      <c r="A563" s="21">
        <v>40823</v>
      </c>
      <c r="B563" s="19"/>
      <c r="C563" s="29">
        <f t="shared" si="25"/>
        <v>5.7949999999999999</v>
      </c>
      <c r="D563">
        <v>79.430000000000007</v>
      </c>
      <c r="E563" s="25">
        <v>1.5238579999999999</v>
      </c>
      <c r="F563" s="20">
        <f t="shared" si="27"/>
        <v>5.7949999999999999</v>
      </c>
      <c r="G563" s="23">
        <v>5795</v>
      </c>
      <c r="H563" s="23">
        <v>5878</v>
      </c>
      <c r="I563" s="24">
        <f t="shared" si="26"/>
        <v>40823</v>
      </c>
      <c r="J563" s="27">
        <v>40817</v>
      </c>
      <c r="K563" s="25">
        <v>1.5238579999999999</v>
      </c>
    </row>
    <row r="564" spans="1:12" ht="15" x14ac:dyDescent="0.25">
      <c r="A564" s="21">
        <v>40830</v>
      </c>
      <c r="B564" s="19"/>
      <c r="C564" s="29">
        <f t="shared" si="25"/>
        <v>5.8310000000000004</v>
      </c>
      <c r="D564">
        <v>85.35</v>
      </c>
      <c r="E564" s="23"/>
      <c r="F564" s="20">
        <f t="shared" si="27"/>
        <v>5.8310000000000004</v>
      </c>
      <c r="G564" s="23">
        <v>5831</v>
      </c>
      <c r="H564" s="23">
        <v>5891</v>
      </c>
      <c r="I564" s="24">
        <f t="shared" si="26"/>
        <v>40830</v>
      </c>
    </row>
    <row r="565" spans="1:12" ht="15" x14ac:dyDescent="0.25">
      <c r="A565" s="21">
        <v>40837</v>
      </c>
      <c r="B565" s="19"/>
      <c r="C565" s="29">
        <f t="shared" si="25"/>
        <v>5.8609999999999998</v>
      </c>
      <c r="D565">
        <v>86.82</v>
      </c>
      <c r="E565" s="23"/>
      <c r="F565" s="20">
        <f t="shared" si="27"/>
        <v>5.8609999999999998</v>
      </c>
      <c r="G565" s="23">
        <v>5861</v>
      </c>
      <c r="H565" s="23">
        <v>5876</v>
      </c>
      <c r="I565" s="24">
        <f t="shared" si="26"/>
        <v>40837</v>
      </c>
    </row>
    <row r="566" spans="1:12" ht="15" x14ac:dyDescent="0.25">
      <c r="A566" s="21">
        <v>40844</v>
      </c>
      <c r="B566" s="19"/>
      <c r="C566" s="29">
        <f t="shared" si="25"/>
        <v>5.8659999999999997</v>
      </c>
      <c r="D566">
        <v>92.32</v>
      </c>
      <c r="E566" s="23"/>
      <c r="F566" s="20">
        <f t="shared" si="27"/>
        <v>5.8659999999999997</v>
      </c>
      <c r="G566" s="23">
        <v>5866</v>
      </c>
      <c r="H566" s="23">
        <v>5818</v>
      </c>
      <c r="I566" s="24">
        <f t="shared" si="26"/>
        <v>40844</v>
      </c>
    </row>
    <row r="567" spans="1:12" ht="15" x14ac:dyDescent="0.25">
      <c r="A567" s="21">
        <v>40851</v>
      </c>
      <c r="B567" s="19"/>
      <c r="C567" s="29">
        <f t="shared" si="25"/>
        <v>5.8579999999999997</v>
      </c>
      <c r="D567">
        <v>93.24</v>
      </c>
      <c r="E567" s="25">
        <v>1.6137720000000002</v>
      </c>
      <c r="F567" s="20">
        <f t="shared" si="27"/>
        <v>5.8579999999999997</v>
      </c>
      <c r="G567" s="23">
        <v>5858</v>
      </c>
      <c r="H567" s="23">
        <v>5846</v>
      </c>
      <c r="I567" s="24">
        <f t="shared" si="26"/>
        <v>40851</v>
      </c>
      <c r="J567" s="27">
        <v>40848</v>
      </c>
      <c r="K567" s="25">
        <v>1.6137720000000002</v>
      </c>
    </row>
    <row r="568" spans="1:12" ht="15" x14ac:dyDescent="0.25">
      <c r="A568" s="21">
        <v>40858</v>
      </c>
      <c r="B568" s="19"/>
      <c r="C568" s="29">
        <f t="shared" si="25"/>
        <v>5.859</v>
      </c>
      <c r="D568">
        <v>96.97</v>
      </c>
      <c r="E568" s="23"/>
      <c r="F568" s="20">
        <f t="shared" si="27"/>
        <v>5.859</v>
      </c>
      <c r="G568" s="23">
        <v>5859</v>
      </c>
      <c r="H568" s="23">
        <v>5894</v>
      </c>
      <c r="I568" s="24">
        <f t="shared" si="26"/>
        <v>40858</v>
      </c>
    </row>
    <row r="569" spans="1:12" ht="15" x14ac:dyDescent="0.25">
      <c r="A569" s="21">
        <v>40865</v>
      </c>
      <c r="B569" s="19"/>
      <c r="C569" s="29">
        <f t="shared" si="25"/>
        <v>5.8609999999999998</v>
      </c>
      <c r="D569">
        <v>99.32</v>
      </c>
      <c r="E569" s="23"/>
      <c r="F569" s="20">
        <f t="shared" si="27"/>
        <v>5.8609999999999998</v>
      </c>
      <c r="G569" s="23">
        <v>5861</v>
      </c>
      <c r="H569" s="23">
        <v>5887</v>
      </c>
      <c r="I569" s="24">
        <f t="shared" si="26"/>
        <v>40865</v>
      </c>
    </row>
    <row r="570" spans="1:12" ht="15" x14ac:dyDescent="0.25">
      <c r="A570" s="21">
        <v>40872</v>
      </c>
      <c r="B570" s="19"/>
      <c r="C570" s="29">
        <f t="shared" si="25"/>
        <v>5.8730000000000002</v>
      </c>
      <c r="D570">
        <v>96.89</v>
      </c>
      <c r="E570" s="23"/>
      <c r="F570" s="20">
        <f t="shared" si="27"/>
        <v>5.8730000000000002</v>
      </c>
      <c r="G570" s="23">
        <v>5873</v>
      </c>
      <c r="H570" s="23">
        <v>5864</v>
      </c>
      <c r="I570" s="24">
        <f t="shared" si="26"/>
        <v>40872</v>
      </c>
    </row>
    <row r="571" spans="1:12" ht="15" x14ac:dyDescent="0.25">
      <c r="A571" s="21">
        <v>40879</v>
      </c>
      <c r="B571" s="19"/>
      <c r="C571" s="29">
        <f t="shared" si="25"/>
        <v>5.8769999999999998</v>
      </c>
      <c r="D571">
        <v>99.91</v>
      </c>
      <c r="E571" s="25">
        <v>1.6710160000000001</v>
      </c>
      <c r="F571" s="20">
        <f t="shared" si="27"/>
        <v>5.8769999999999998</v>
      </c>
      <c r="G571" s="23">
        <v>5877</v>
      </c>
      <c r="H571" s="23">
        <v>5861</v>
      </c>
      <c r="I571" s="24">
        <f t="shared" si="26"/>
        <v>40879</v>
      </c>
      <c r="J571" s="27">
        <v>40878</v>
      </c>
      <c r="K571" s="25">
        <v>1.6710160000000001</v>
      </c>
    </row>
    <row r="572" spans="1:12" ht="15" x14ac:dyDescent="0.25">
      <c r="A572" s="21">
        <v>40886</v>
      </c>
      <c r="B572" s="19"/>
      <c r="C572" s="29">
        <f t="shared" si="25"/>
        <v>5.8689999999999998</v>
      </c>
      <c r="D572">
        <v>100.08</v>
      </c>
      <c r="E572" s="23"/>
      <c r="F572" s="20">
        <f t="shared" si="27"/>
        <v>5.8689999999999998</v>
      </c>
      <c r="G572" s="23">
        <v>5869</v>
      </c>
      <c r="H572" s="23">
        <v>5862</v>
      </c>
      <c r="I572" s="24">
        <f t="shared" si="26"/>
        <v>40886</v>
      </c>
    </row>
    <row r="573" spans="1:12" ht="15" x14ac:dyDescent="0.25">
      <c r="A573" s="21">
        <v>40893</v>
      </c>
      <c r="B573" s="19"/>
      <c r="C573" s="29">
        <f t="shared" si="25"/>
        <v>5.8620000000000001</v>
      </c>
      <c r="D573">
        <v>96.06</v>
      </c>
      <c r="E573" s="23"/>
      <c r="F573" s="20">
        <f t="shared" si="27"/>
        <v>5.8620000000000001</v>
      </c>
      <c r="G573" s="23">
        <v>5862</v>
      </c>
      <c r="H573" s="23">
        <v>5862</v>
      </c>
      <c r="I573" s="24">
        <f t="shared" si="26"/>
        <v>40893</v>
      </c>
    </row>
    <row r="574" spans="1:12" ht="15" x14ac:dyDescent="0.25">
      <c r="A574" s="21">
        <v>40900</v>
      </c>
      <c r="B574" s="19"/>
      <c r="C574" s="29">
        <f t="shared" si="25"/>
        <v>5.8579999999999997</v>
      </c>
      <c r="D574">
        <v>97.74</v>
      </c>
      <c r="E574" s="23"/>
      <c r="F574" s="20">
        <f t="shared" si="27"/>
        <v>5.8579999999999997</v>
      </c>
      <c r="G574" s="23">
        <v>5858</v>
      </c>
      <c r="H574" s="23">
        <v>5846</v>
      </c>
      <c r="I574" s="24">
        <f t="shared" si="26"/>
        <v>40900</v>
      </c>
    </row>
    <row r="575" spans="1:12" ht="15" x14ac:dyDescent="0.25">
      <c r="A575" s="21">
        <v>40907</v>
      </c>
      <c r="B575" s="19"/>
      <c r="C575" s="29">
        <f t="shared" si="25"/>
        <v>5.8550000000000004</v>
      </c>
      <c r="D575">
        <v>99.81</v>
      </c>
      <c r="E575" s="23"/>
      <c r="F575" s="20">
        <f t="shared" si="27"/>
        <v>5.8550000000000004</v>
      </c>
      <c r="G575" s="23">
        <v>5855</v>
      </c>
      <c r="H575" s="23">
        <v>5851</v>
      </c>
      <c r="I575" s="24">
        <f t="shared" si="26"/>
        <v>40907</v>
      </c>
    </row>
    <row r="576" spans="1:12" ht="15" x14ac:dyDescent="0.25">
      <c r="A576" s="21">
        <v>40914</v>
      </c>
      <c r="B576" s="19"/>
      <c r="C576" s="29">
        <f t="shared" si="25"/>
        <v>5.851</v>
      </c>
      <c r="D576">
        <v>102.39</v>
      </c>
      <c r="E576" s="25">
        <v>1.72447036</v>
      </c>
      <c r="F576" s="20">
        <f t="shared" si="27"/>
        <v>5.851</v>
      </c>
      <c r="G576" s="23">
        <v>5851</v>
      </c>
      <c r="H576" s="23">
        <v>5844</v>
      </c>
      <c r="I576" s="24">
        <f t="shared" si="26"/>
        <v>40914</v>
      </c>
      <c r="J576" s="27">
        <v>40909</v>
      </c>
      <c r="K576" s="25">
        <v>1.72447036</v>
      </c>
      <c r="L576" s="46">
        <f>AVERAGE(K576:K626)</f>
        <v>2.1476476225000001</v>
      </c>
    </row>
    <row r="577" spans="1:11" ht="15" x14ac:dyDescent="0.25">
      <c r="A577" s="21">
        <v>40921</v>
      </c>
      <c r="B577" s="19"/>
      <c r="C577" s="29">
        <f t="shared" si="25"/>
        <v>5.8170000000000002</v>
      </c>
      <c r="D577">
        <v>100.43</v>
      </c>
      <c r="E577" s="23"/>
      <c r="F577" s="20">
        <f t="shared" si="27"/>
        <v>5.8170000000000002</v>
      </c>
      <c r="G577" s="23">
        <v>5817</v>
      </c>
      <c r="H577" s="23">
        <v>5726</v>
      </c>
      <c r="I577" s="24">
        <f t="shared" si="26"/>
        <v>40921</v>
      </c>
    </row>
    <row r="578" spans="1:11" ht="15" x14ac:dyDescent="0.25">
      <c r="A578" s="21">
        <v>40928</v>
      </c>
      <c r="B578" s="19"/>
      <c r="C578" s="29">
        <f t="shared" ref="C578:C641" si="28">+F578</f>
        <v>5.7859999999999996</v>
      </c>
      <c r="D578">
        <v>99.95</v>
      </c>
      <c r="E578" s="23"/>
      <c r="F578" s="20">
        <f t="shared" si="27"/>
        <v>5.7859999999999996</v>
      </c>
      <c r="G578" s="23">
        <v>5786</v>
      </c>
      <c r="H578" s="23">
        <v>5722</v>
      </c>
      <c r="I578" s="24">
        <f t="shared" si="26"/>
        <v>40928</v>
      </c>
    </row>
    <row r="579" spans="1:11" ht="15" x14ac:dyDescent="0.25">
      <c r="A579" s="21">
        <v>40935</v>
      </c>
      <c r="B579" s="19"/>
      <c r="C579" s="29">
        <f t="shared" si="28"/>
        <v>5.7530000000000001</v>
      </c>
      <c r="D579">
        <v>99.35</v>
      </c>
      <c r="E579" s="23"/>
      <c r="F579" s="20">
        <f t="shared" si="27"/>
        <v>5.7530000000000001</v>
      </c>
      <c r="G579" s="23">
        <v>5753</v>
      </c>
      <c r="H579" s="23">
        <v>5720</v>
      </c>
      <c r="I579" s="24">
        <f t="shared" ref="I579:I642" si="29">+A579</f>
        <v>40935</v>
      </c>
    </row>
    <row r="580" spans="1:11" ht="15" x14ac:dyDescent="0.25">
      <c r="A580" s="21">
        <v>40942</v>
      </c>
      <c r="B580" s="19"/>
      <c r="C580" s="29">
        <f t="shared" si="28"/>
        <v>5.7329999999999997</v>
      </c>
      <c r="D580">
        <v>97.8</v>
      </c>
      <c r="E580" s="25">
        <v>1.7951687000000003</v>
      </c>
      <c r="F580" s="20">
        <f t="shared" si="27"/>
        <v>5.7329999999999997</v>
      </c>
      <c r="G580" s="23">
        <v>5733</v>
      </c>
      <c r="H580" s="23">
        <v>5763</v>
      </c>
      <c r="I580" s="24">
        <f t="shared" si="29"/>
        <v>40942</v>
      </c>
      <c r="J580" s="27">
        <v>40940</v>
      </c>
      <c r="K580" s="25">
        <v>1.7951687000000003</v>
      </c>
    </row>
    <row r="581" spans="1:11" ht="15" x14ac:dyDescent="0.25">
      <c r="A581" s="21">
        <v>40949</v>
      </c>
      <c r="B581" s="19"/>
      <c r="C581" s="29">
        <f t="shared" si="28"/>
        <v>5.7560000000000002</v>
      </c>
      <c r="D581">
        <v>98.56</v>
      </c>
      <c r="E581" s="23"/>
      <c r="F581" s="20">
        <f t="shared" si="27"/>
        <v>5.7560000000000002</v>
      </c>
      <c r="G581" s="23">
        <v>5756</v>
      </c>
      <c r="H581" s="23">
        <v>5819</v>
      </c>
      <c r="I581" s="24">
        <f t="shared" si="29"/>
        <v>40949</v>
      </c>
    </row>
    <row r="582" spans="1:11" ht="15" x14ac:dyDescent="0.25">
      <c r="A582" s="21">
        <v>40956</v>
      </c>
      <c r="B582" s="19"/>
      <c r="C582" s="29">
        <f t="shared" si="28"/>
        <v>5.78</v>
      </c>
      <c r="D582">
        <v>101.73</v>
      </c>
      <c r="E582" s="23"/>
      <c r="F582" s="20">
        <f t="shared" si="27"/>
        <v>5.78</v>
      </c>
      <c r="G582" s="23">
        <v>5780</v>
      </c>
      <c r="H582" s="23">
        <v>5817</v>
      </c>
      <c r="I582" s="24">
        <f t="shared" si="29"/>
        <v>40956</v>
      </c>
    </row>
    <row r="583" spans="1:11" ht="15" x14ac:dyDescent="0.25">
      <c r="A583" s="21">
        <v>40963</v>
      </c>
      <c r="B583" s="19"/>
      <c r="C583" s="29">
        <f t="shared" si="28"/>
        <v>5.8029999999999999</v>
      </c>
      <c r="D583">
        <v>107.18</v>
      </c>
      <c r="E583" s="23"/>
      <c r="F583" s="20">
        <f t="shared" si="27"/>
        <v>5.8029999999999999</v>
      </c>
      <c r="G583" s="23">
        <v>5803</v>
      </c>
      <c r="H583" s="23">
        <v>5814</v>
      </c>
      <c r="I583" s="24">
        <f t="shared" si="29"/>
        <v>40963</v>
      </c>
    </row>
    <row r="584" spans="1:11" ht="15" x14ac:dyDescent="0.25">
      <c r="A584" s="21">
        <v>40970</v>
      </c>
      <c r="B584" s="19"/>
      <c r="C584" s="29">
        <f t="shared" si="28"/>
        <v>5.8140000000000001</v>
      </c>
      <c r="D584">
        <v>107.52</v>
      </c>
      <c r="E584" s="25">
        <v>1.8472413000000001</v>
      </c>
      <c r="F584" s="20">
        <f t="shared" si="27"/>
        <v>5.8140000000000001</v>
      </c>
      <c r="G584" s="23">
        <v>5814</v>
      </c>
      <c r="H584" s="23">
        <v>5806</v>
      </c>
      <c r="I584" s="24">
        <f t="shared" si="29"/>
        <v>40970</v>
      </c>
      <c r="J584" s="27">
        <v>40969</v>
      </c>
      <c r="K584" s="25">
        <v>1.8472413000000001</v>
      </c>
    </row>
    <row r="585" spans="1:11" ht="15" x14ac:dyDescent="0.25">
      <c r="A585" s="21">
        <v>40977</v>
      </c>
      <c r="B585" s="19"/>
      <c r="C585" s="29">
        <f t="shared" si="28"/>
        <v>5.8170000000000002</v>
      </c>
      <c r="D585">
        <v>106.32</v>
      </c>
      <c r="E585" s="23"/>
      <c r="F585" s="20">
        <f t="shared" si="27"/>
        <v>5.8170000000000002</v>
      </c>
      <c r="G585" s="23">
        <v>5817</v>
      </c>
      <c r="H585" s="23">
        <v>5830</v>
      </c>
      <c r="I585" s="24">
        <f t="shared" si="29"/>
        <v>40977</v>
      </c>
    </row>
    <row r="586" spans="1:11" ht="15" x14ac:dyDescent="0.25">
      <c r="A586" s="21">
        <v>40984</v>
      </c>
      <c r="B586" s="19"/>
      <c r="C586" s="29">
        <f t="shared" si="28"/>
        <v>5.819</v>
      </c>
      <c r="D586">
        <v>106.15</v>
      </c>
      <c r="E586" s="23"/>
      <c r="F586" s="20">
        <f t="shared" si="27"/>
        <v>5.819</v>
      </c>
      <c r="G586" s="23">
        <v>5819</v>
      </c>
      <c r="H586" s="23">
        <v>5826</v>
      </c>
      <c r="I586" s="24">
        <f t="shared" si="29"/>
        <v>40984</v>
      </c>
    </row>
    <row r="587" spans="1:11" ht="15" x14ac:dyDescent="0.25">
      <c r="A587" s="21">
        <v>40991</v>
      </c>
      <c r="B587" s="19"/>
      <c r="C587" s="29">
        <f t="shared" si="28"/>
        <v>5.8209999999999997</v>
      </c>
      <c r="D587">
        <v>106.41</v>
      </c>
      <c r="E587" s="23"/>
      <c r="F587" s="20">
        <f t="shared" si="27"/>
        <v>5.8209999999999997</v>
      </c>
      <c r="G587" s="23">
        <v>5821</v>
      </c>
      <c r="H587" s="23">
        <v>5821</v>
      </c>
      <c r="I587" s="24">
        <f t="shared" si="29"/>
        <v>40991</v>
      </c>
    </row>
    <row r="588" spans="1:11" ht="15" x14ac:dyDescent="0.25">
      <c r="A588" s="21">
        <v>40998</v>
      </c>
      <c r="B588" s="19"/>
      <c r="C588" s="29">
        <f t="shared" si="28"/>
        <v>5.8819999999999997</v>
      </c>
      <c r="D588">
        <v>105.12</v>
      </c>
      <c r="E588" s="23"/>
      <c r="F588" s="20">
        <f t="shared" si="27"/>
        <v>5.8819999999999997</v>
      </c>
      <c r="G588" s="23">
        <v>5882</v>
      </c>
      <c r="H588" s="23">
        <v>6049</v>
      </c>
      <c r="I588" s="24">
        <f t="shared" si="29"/>
        <v>40998</v>
      </c>
    </row>
    <row r="589" spans="1:11" ht="15" x14ac:dyDescent="0.25">
      <c r="A589" s="21">
        <v>41005</v>
      </c>
      <c r="B589" s="19"/>
      <c r="C589" s="29">
        <f t="shared" si="28"/>
        <v>5.9340000000000002</v>
      </c>
      <c r="D589">
        <v>103.52</v>
      </c>
      <c r="E589" s="25">
        <v>1.9529568099999999</v>
      </c>
      <c r="F589" s="20">
        <f t="shared" si="27"/>
        <v>5.9340000000000002</v>
      </c>
      <c r="G589" s="23">
        <v>5934</v>
      </c>
      <c r="H589" s="23">
        <v>6040</v>
      </c>
      <c r="I589" s="24">
        <f t="shared" si="29"/>
        <v>41005</v>
      </c>
      <c r="J589" s="27">
        <v>41000</v>
      </c>
      <c r="K589" s="25">
        <v>1.9529568099999999</v>
      </c>
    </row>
    <row r="590" spans="1:11" ht="15" x14ac:dyDescent="0.25">
      <c r="A590" s="21">
        <v>41012</v>
      </c>
      <c r="B590" s="19"/>
      <c r="C590" s="29">
        <f t="shared" si="28"/>
        <v>5.9880000000000004</v>
      </c>
      <c r="D590">
        <v>102.55</v>
      </c>
      <c r="E590" s="23"/>
      <c r="F590" s="20">
        <f t="shared" si="27"/>
        <v>5.9880000000000004</v>
      </c>
      <c r="G590" s="23">
        <v>5988</v>
      </c>
      <c r="H590" s="23">
        <v>6043</v>
      </c>
      <c r="I590" s="24">
        <f t="shared" si="29"/>
        <v>41012</v>
      </c>
    </row>
    <row r="591" spans="1:11" ht="15" x14ac:dyDescent="0.25">
      <c r="A591" s="21">
        <v>41019</v>
      </c>
      <c r="B591" s="19"/>
      <c r="C591" s="29">
        <f t="shared" si="28"/>
        <v>6.0609999999999999</v>
      </c>
      <c r="D591">
        <v>103.15</v>
      </c>
      <c r="E591" s="23"/>
      <c r="F591" s="20">
        <f t="shared" si="27"/>
        <v>6.0609999999999999</v>
      </c>
      <c r="G591" s="23">
        <v>6061</v>
      </c>
      <c r="H591" s="23">
        <v>6113</v>
      </c>
      <c r="I591" s="24">
        <f t="shared" si="29"/>
        <v>41019</v>
      </c>
    </row>
    <row r="592" spans="1:11" ht="15" x14ac:dyDescent="0.25">
      <c r="A592" s="21">
        <v>41026</v>
      </c>
      <c r="B592" s="19"/>
      <c r="C592" s="29">
        <f t="shared" si="28"/>
        <v>6.0789999999999997</v>
      </c>
      <c r="D592">
        <v>103.78</v>
      </c>
      <c r="E592" s="23"/>
      <c r="F592" s="20">
        <f t="shared" si="27"/>
        <v>6.0789999999999997</v>
      </c>
      <c r="G592" s="23">
        <v>6079</v>
      </c>
      <c r="H592" s="23">
        <v>6121</v>
      </c>
      <c r="I592" s="24">
        <f t="shared" si="29"/>
        <v>41026</v>
      </c>
    </row>
    <row r="593" spans="1:11" ht="15" x14ac:dyDescent="0.25">
      <c r="A593" s="21">
        <v>41033</v>
      </c>
      <c r="B593" s="19"/>
      <c r="C593" s="29">
        <f t="shared" si="28"/>
        <v>6.1029999999999998</v>
      </c>
      <c r="D593">
        <v>103.47</v>
      </c>
      <c r="E593" s="25">
        <v>2.0412694900000004</v>
      </c>
      <c r="F593" s="20">
        <f t="shared" si="27"/>
        <v>6.1029999999999998</v>
      </c>
      <c r="G593" s="23">
        <v>6103</v>
      </c>
      <c r="H593" s="23">
        <v>6136</v>
      </c>
      <c r="I593" s="24">
        <f t="shared" si="29"/>
        <v>41033</v>
      </c>
      <c r="J593" s="27">
        <v>41030</v>
      </c>
      <c r="K593" s="25">
        <v>2.0412694900000004</v>
      </c>
    </row>
    <row r="594" spans="1:11" ht="15" x14ac:dyDescent="0.25">
      <c r="A594" s="21">
        <v>41040</v>
      </c>
      <c r="B594" s="19"/>
      <c r="C594" s="29">
        <f t="shared" si="28"/>
        <v>6.13</v>
      </c>
      <c r="D594">
        <v>96.98</v>
      </c>
      <c r="E594" s="23"/>
      <c r="F594" s="20">
        <f t="shared" si="27"/>
        <v>6.13</v>
      </c>
      <c r="G594" s="23">
        <v>6130</v>
      </c>
      <c r="H594" s="23">
        <v>6149</v>
      </c>
      <c r="I594" s="24">
        <f t="shared" si="29"/>
        <v>41040</v>
      </c>
    </row>
    <row r="595" spans="1:11" ht="15" x14ac:dyDescent="0.25">
      <c r="A595" s="21">
        <v>41047</v>
      </c>
      <c r="B595" s="19"/>
      <c r="C595" s="29">
        <f t="shared" si="28"/>
        <v>6.1609999999999996</v>
      </c>
      <c r="D595">
        <v>93.11</v>
      </c>
      <c r="E595" s="23"/>
      <c r="F595" s="20">
        <f t="shared" si="27"/>
        <v>6.1609999999999996</v>
      </c>
      <c r="G595" s="23">
        <v>6161</v>
      </c>
      <c r="H595" s="23">
        <v>6239</v>
      </c>
      <c r="I595" s="24">
        <f t="shared" si="29"/>
        <v>41047</v>
      </c>
    </row>
    <row r="596" spans="1:11" ht="15" x14ac:dyDescent="0.25">
      <c r="A596" s="21">
        <v>41054</v>
      </c>
      <c r="B596" s="19"/>
      <c r="C596" s="29">
        <f t="shared" si="28"/>
        <v>6.1879999999999997</v>
      </c>
      <c r="D596">
        <v>90.88</v>
      </c>
      <c r="E596" s="23"/>
      <c r="F596" s="20">
        <f t="shared" si="27"/>
        <v>6.1879999999999997</v>
      </c>
      <c r="G596" s="23">
        <v>6188</v>
      </c>
      <c r="H596" s="23">
        <v>6227</v>
      </c>
      <c r="I596" s="24">
        <f t="shared" si="29"/>
        <v>41054</v>
      </c>
    </row>
    <row r="597" spans="1:11" ht="15" x14ac:dyDescent="0.25">
      <c r="A597" s="21">
        <v>41061</v>
      </c>
      <c r="B597" s="19"/>
      <c r="C597" s="29">
        <f t="shared" si="28"/>
        <v>6.2149999999999999</v>
      </c>
      <c r="D597">
        <v>87.06</v>
      </c>
      <c r="E597" s="25">
        <v>2.0930801999999993</v>
      </c>
      <c r="F597" s="20">
        <f t="shared" si="27"/>
        <v>6.2149999999999999</v>
      </c>
      <c r="G597" s="23">
        <v>6215</v>
      </c>
      <c r="H597" s="23">
        <v>6245</v>
      </c>
      <c r="I597" s="24">
        <f t="shared" si="29"/>
        <v>41061</v>
      </c>
      <c r="J597" s="27">
        <v>41061</v>
      </c>
      <c r="K597" s="25">
        <v>2.0930801999999993</v>
      </c>
    </row>
    <row r="598" spans="1:11" ht="15" x14ac:dyDescent="0.25">
      <c r="A598" s="21">
        <v>41068</v>
      </c>
      <c r="B598" s="19"/>
      <c r="C598" s="29">
        <f t="shared" si="28"/>
        <v>6.2370000000000001</v>
      </c>
      <c r="D598">
        <v>84.43</v>
      </c>
      <c r="E598" s="23"/>
      <c r="F598" s="20">
        <f t="shared" si="27"/>
        <v>6.2370000000000001</v>
      </c>
      <c r="G598" s="23">
        <v>6237</v>
      </c>
      <c r="H598" s="23">
        <v>6236</v>
      </c>
      <c r="I598" s="24">
        <f t="shared" si="29"/>
        <v>41068</v>
      </c>
    </row>
    <row r="599" spans="1:11" ht="15" x14ac:dyDescent="0.25">
      <c r="A599" s="21">
        <v>41075</v>
      </c>
      <c r="B599" s="19"/>
      <c r="C599" s="29">
        <f t="shared" si="28"/>
        <v>6.2649999999999997</v>
      </c>
      <c r="D599">
        <v>83.27</v>
      </c>
      <c r="E599" s="23"/>
      <c r="F599" s="20">
        <f t="shared" si="27"/>
        <v>6.2649999999999997</v>
      </c>
      <c r="G599" s="23">
        <v>6265</v>
      </c>
      <c r="H599" s="23">
        <v>6353</v>
      </c>
      <c r="I599" s="24">
        <f t="shared" si="29"/>
        <v>41075</v>
      </c>
    </row>
    <row r="600" spans="1:11" ht="15" x14ac:dyDescent="0.25">
      <c r="A600" s="21">
        <v>41082</v>
      </c>
      <c r="B600" s="19"/>
      <c r="C600" s="29">
        <f t="shared" si="28"/>
        <v>6.2729999999999997</v>
      </c>
      <c r="D600">
        <v>81.11</v>
      </c>
      <c r="E600" s="23"/>
      <c r="F600" s="20">
        <f t="shared" si="27"/>
        <v>6.2729999999999997</v>
      </c>
      <c r="G600" s="23">
        <v>6273</v>
      </c>
      <c r="H600" s="23">
        <v>6257</v>
      </c>
      <c r="I600" s="24">
        <f t="shared" si="29"/>
        <v>41082</v>
      </c>
    </row>
    <row r="601" spans="1:11" ht="15" x14ac:dyDescent="0.25">
      <c r="A601" s="21">
        <v>41089</v>
      </c>
      <c r="B601" s="19"/>
      <c r="C601" s="29">
        <f t="shared" si="28"/>
        <v>6.2350000000000003</v>
      </c>
      <c r="D601">
        <v>80.23</v>
      </c>
      <c r="E601" s="23"/>
      <c r="F601" s="20">
        <f t="shared" si="27"/>
        <v>6.2350000000000003</v>
      </c>
      <c r="G601" s="23">
        <v>6235</v>
      </c>
      <c r="H601" s="23">
        <v>6094</v>
      </c>
      <c r="I601" s="24">
        <f t="shared" si="29"/>
        <v>41089</v>
      </c>
    </row>
    <row r="602" spans="1:11" ht="15" x14ac:dyDescent="0.25">
      <c r="A602" s="21">
        <v>41096</v>
      </c>
      <c r="B602" s="19"/>
      <c r="C602" s="29">
        <f t="shared" si="28"/>
        <v>6.2380000000000004</v>
      </c>
      <c r="D602">
        <v>85.74</v>
      </c>
      <c r="E602" s="25">
        <v>2.1727638499999999</v>
      </c>
      <c r="F602" s="20">
        <f t="shared" ref="F602:F665" si="30">+G602/1000</f>
        <v>6.2380000000000004</v>
      </c>
      <c r="G602" s="23">
        <v>6238</v>
      </c>
      <c r="H602" s="23">
        <v>6249</v>
      </c>
      <c r="I602" s="24">
        <f t="shared" si="29"/>
        <v>41096</v>
      </c>
      <c r="J602" s="27">
        <v>41091</v>
      </c>
      <c r="K602" s="25">
        <v>2.1727638499999999</v>
      </c>
    </row>
    <row r="603" spans="1:11" ht="15" x14ac:dyDescent="0.25">
      <c r="A603" s="21">
        <v>41103</v>
      </c>
      <c r="B603" s="19"/>
      <c r="C603" s="29">
        <f t="shared" si="28"/>
        <v>6.2110000000000003</v>
      </c>
      <c r="D603">
        <v>85.78</v>
      </c>
      <c r="E603" s="23"/>
      <c r="F603" s="20">
        <f t="shared" si="30"/>
        <v>6.2110000000000003</v>
      </c>
      <c r="G603" s="23">
        <v>6211</v>
      </c>
      <c r="H603" s="23">
        <v>6245</v>
      </c>
      <c r="I603" s="24">
        <f t="shared" si="29"/>
        <v>41103</v>
      </c>
    </row>
    <row r="604" spans="1:11" ht="15" x14ac:dyDescent="0.25">
      <c r="A604" s="21">
        <v>41110</v>
      </c>
      <c r="B604" s="19"/>
      <c r="C604" s="29">
        <f t="shared" si="28"/>
        <v>6.2380000000000004</v>
      </c>
      <c r="D604">
        <v>90.34</v>
      </c>
      <c r="E604" s="23"/>
      <c r="F604" s="20">
        <f t="shared" si="30"/>
        <v>6.2380000000000004</v>
      </c>
      <c r="G604" s="23">
        <v>6238</v>
      </c>
      <c r="H604" s="23">
        <v>6364</v>
      </c>
      <c r="I604" s="24">
        <f t="shared" si="29"/>
        <v>41110</v>
      </c>
    </row>
    <row r="605" spans="1:11" ht="15" x14ac:dyDescent="0.25">
      <c r="A605" s="21">
        <v>41117</v>
      </c>
      <c r="B605" s="19"/>
      <c r="C605" s="29">
        <f t="shared" si="28"/>
        <v>6.2949999999999999</v>
      </c>
      <c r="D605">
        <v>88.88</v>
      </c>
      <c r="E605" s="23"/>
      <c r="F605" s="20">
        <f t="shared" si="30"/>
        <v>6.2949999999999999</v>
      </c>
      <c r="G605" s="23">
        <v>6295</v>
      </c>
      <c r="H605" s="23">
        <v>6320</v>
      </c>
      <c r="I605" s="24">
        <f t="shared" si="29"/>
        <v>41117</v>
      </c>
    </row>
    <row r="606" spans="1:11" ht="15" x14ac:dyDescent="0.25">
      <c r="A606" s="21">
        <v>41124</v>
      </c>
      <c r="B606" s="19"/>
      <c r="C606" s="29">
        <f t="shared" si="28"/>
        <v>6.2869999999999999</v>
      </c>
      <c r="D606">
        <v>89.1</v>
      </c>
      <c r="E606" s="25">
        <v>2.2687087500000001</v>
      </c>
      <c r="F606" s="20">
        <f t="shared" si="30"/>
        <v>6.2869999999999999</v>
      </c>
      <c r="G606" s="23">
        <v>6287</v>
      </c>
      <c r="H606" s="23">
        <v>6218</v>
      </c>
      <c r="I606" s="24">
        <f t="shared" si="29"/>
        <v>41124</v>
      </c>
      <c r="J606" s="27">
        <v>41122</v>
      </c>
      <c r="K606" s="25">
        <v>2.2687087500000001</v>
      </c>
    </row>
    <row r="607" spans="1:11" ht="15" x14ac:dyDescent="0.25">
      <c r="A607" s="21">
        <v>41131</v>
      </c>
      <c r="B607" s="19"/>
      <c r="C607" s="29">
        <f t="shared" si="28"/>
        <v>6.2709999999999999</v>
      </c>
      <c r="D607">
        <v>93.14</v>
      </c>
      <c r="E607" s="23"/>
      <c r="F607" s="20">
        <f t="shared" si="30"/>
        <v>6.2709999999999999</v>
      </c>
      <c r="G607" s="23">
        <v>6271</v>
      </c>
      <c r="H607" s="23">
        <v>6181</v>
      </c>
      <c r="I607" s="24">
        <f t="shared" si="29"/>
        <v>41131</v>
      </c>
    </row>
    <row r="608" spans="1:11" ht="15" x14ac:dyDescent="0.25">
      <c r="A608" s="21">
        <v>41138</v>
      </c>
      <c r="B608" s="19"/>
      <c r="C608" s="29">
        <f t="shared" si="28"/>
        <v>6.2409999999999997</v>
      </c>
      <c r="D608">
        <v>94.43</v>
      </c>
      <c r="E608" s="23"/>
      <c r="F608" s="20">
        <f t="shared" si="30"/>
        <v>6.2409999999999997</v>
      </c>
      <c r="G608" s="23">
        <v>6241</v>
      </c>
      <c r="H608" s="23">
        <v>6246</v>
      </c>
      <c r="I608" s="24">
        <f t="shared" si="29"/>
        <v>41138</v>
      </c>
    </row>
    <row r="609" spans="1:11" ht="15" x14ac:dyDescent="0.25">
      <c r="A609" s="21">
        <v>41145</v>
      </c>
      <c r="B609" s="19"/>
      <c r="C609" s="29">
        <f t="shared" si="28"/>
        <v>6.226</v>
      </c>
      <c r="D609">
        <v>96.22</v>
      </c>
      <c r="E609" s="23"/>
      <c r="F609" s="20">
        <f t="shared" si="30"/>
        <v>6.226</v>
      </c>
      <c r="G609" s="23">
        <v>6226</v>
      </c>
      <c r="H609" s="23">
        <v>6258</v>
      </c>
      <c r="I609" s="24">
        <f t="shared" si="29"/>
        <v>41145</v>
      </c>
    </row>
    <row r="610" spans="1:11" ht="15" x14ac:dyDescent="0.25">
      <c r="A610" s="21">
        <v>41152</v>
      </c>
      <c r="B610" s="19"/>
      <c r="C610" s="29">
        <f t="shared" si="28"/>
        <v>6.0430000000000001</v>
      </c>
      <c r="D610">
        <v>95.68</v>
      </c>
      <c r="E610" s="23"/>
      <c r="F610" s="20">
        <f t="shared" si="30"/>
        <v>6.0430000000000001</v>
      </c>
      <c r="G610" s="23">
        <v>6043</v>
      </c>
      <c r="H610" s="23">
        <v>5486</v>
      </c>
      <c r="I610" s="24">
        <f t="shared" si="29"/>
        <v>41152</v>
      </c>
    </row>
    <row r="611" spans="1:11" ht="15" x14ac:dyDescent="0.25">
      <c r="A611" s="21">
        <v>41159</v>
      </c>
      <c r="B611" s="19"/>
      <c r="C611" s="29">
        <f t="shared" si="28"/>
        <v>5.8789999999999996</v>
      </c>
      <c r="D611">
        <v>95.68</v>
      </c>
      <c r="E611" s="25">
        <v>2.3433349200000002</v>
      </c>
      <c r="F611" s="20">
        <f t="shared" si="30"/>
        <v>5.8789999999999996</v>
      </c>
      <c r="G611" s="23">
        <v>5879</v>
      </c>
      <c r="H611" s="23">
        <v>5526</v>
      </c>
      <c r="I611" s="24">
        <f t="shared" si="29"/>
        <v>41159</v>
      </c>
      <c r="J611" s="27">
        <v>41153</v>
      </c>
      <c r="K611" s="25">
        <v>2.3433349200000002</v>
      </c>
    </row>
    <row r="612" spans="1:11" ht="15" x14ac:dyDescent="0.25">
      <c r="A612" s="21">
        <v>41166</v>
      </c>
      <c r="B612" s="19"/>
      <c r="C612" s="29">
        <f t="shared" si="28"/>
        <v>5.8869999999999996</v>
      </c>
      <c r="D612">
        <v>97.56</v>
      </c>
      <c r="E612" s="23"/>
      <c r="F612" s="20">
        <f t="shared" si="30"/>
        <v>5.8869999999999996</v>
      </c>
      <c r="G612" s="23">
        <v>5887</v>
      </c>
      <c r="H612" s="23">
        <v>6277</v>
      </c>
      <c r="I612" s="24">
        <f t="shared" si="29"/>
        <v>41166</v>
      </c>
    </row>
    <row r="613" spans="1:11" ht="15" x14ac:dyDescent="0.25">
      <c r="A613" s="21">
        <v>41173</v>
      </c>
      <c r="B613" s="19"/>
      <c r="C613" s="29">
        <f t="shared" si="28"/>
        <v>5.95</v>
      </c>
      <c r="D613">
        <v>93.7</v>
      </c>
      <c r="E613" s="23"/>
      <c r="F613" s="20">
        <f t="shared" si="30"/>
        <v>5.95</v>
      </c>
      <c r="G613" s="23">
        <v>5950</v>
      </c>
      <c r="H613" s="23">
        <v>6509</v>
      </c>
      <c r="I613" s="24">
        <f t="shared" si="29"/>
        <v>41173</v>
      </c>
    </row>
    <row r="614" spans="1:11" ht="15" x14ac:dyDescent="0.25">
      <c r="A614" s="21">
        <v>41180</v>
      </c>
      <c r="B614" s="19"/>
      <c r="C614" s="29">
        <f t="shared" si="28"/>
        <v>6.2080000000000002</v>
      </c>
      <c r="D614">
        <v>91.35</v>
      </c>
      <c r="E614" s="23"/>
      <c r="F614" s="20">
        <f t="shared" si="30"/>
        <v>6.2080000000000002</v>
      </c>
      <c r="G614" s="23">
        <v>6208</v>
      </c>
      <c r="H614" s="23">
        <v>6520</v>
      </c>
      <c r="I614" s="24">
        <f t="shared" si="29"/>
        <v>41180</v>
      </c>
    </row>
    <row r="615" spans="1:11" ht="15" x14ac:dyDescent="0.25">
      <c r="A615" s="21">
        <v>41187</v>
      </c>
      <c r="B615" s="19"/>
      <c r="C615" s="29">
        <f t="shared" si="28"/>
        <v>6.476</v>
      </c>
      <c r="D615">
        <v>90.81</v>
      </c>
      <c r="E615" s="25">
        <v>2.4576660899999996</v>
      </c>
      <c r="F615" s="20">
        <f t="shared" si="30"/>
        <v>6.476</v>
      </c>
      <c r="G615" s="23">
        <v>6476</v>
      </c>
      <c r="H615" s="23">
        <v>6598</v>
      </c>
      <c r="I615" s="24">
        <f t="shared" si="29"/>
        <v>41187</v>
      </c>
      <c r="J615" s="27">
        <v>41183</v>
      </c>
      <c r="K615" s="25">
        <v>2.4576660899999996</v>
      </c>
    </row>
    <row r="616" spans="1:11" ht="15" x14ac:dyDescent="0.25">
      <c r="A616" s="21">
        <v>41194</v>
      </c>
      <c r="B616" s="19"/>
      <c r="C616" s="29">
        <f t="shared" si="28"/>
        <v>6.5579999999999998</v>
      </c>
      <c r="D616">
        <v>91.42</v>
      </c>
      <c r="E616" s="23"/>
      <c r="F616" s="20">
        <f t="shared" si="30"/>
        <v>6.5579999999999998</v>
      </c>
      <c r="G616" s="23">
        <v>6558</v>
      </c>
      <c r="H616" s="23">
        <v>6606</v>
      </c>
      <c r="I616" s="24">
        <f t="shared" si="29"/>
        <v>41194</v>
      </c>
    </row>
    <row r="617" spans="1:11" ht="15" x14ac:dyDescent="0.25">
      <c r="A617" s="21">
        <v>41201</v>
      </c>
      <c r="B617" s="19"/>
      <c r="C617" s="29">
        <f t="shared" si="28"/>
        <v>6.5839999999999996</v>
      </c>
      <c r="D617">
        <v>91.59</v>
      </c>
      <c r="E617" s="23"/>
      <c r="F617" s="20">
        <f t="shared" si="30"/>
        <v>6.5839999999999996</v>
      </c>
      <c r="G617" s="23">
        <v>6584</v>
      </c>
      <c r="H617" s="23">
        <v>6610</v>
      </c>
      <c r="I617" s="24">
        <f t="shared" si="29"/>
        <v>41201</v>
      </c>
    </row>
    <row r="618" spans="1:11" ht="15" x14ac:dyDescent="0.25">
      <c r="A618" s="21">
        <v>41208</v>
      </c>
      <c r="B618" s="19"/>
      <c r="C618" s="29">
        <f t="shared" si="28"/>
        <v>6.6210000000000004</v>
      </c>
      <c r="D618">
        <v>86.35</v>
      </c>
      <c r="E618" s="23"/>
      <c r="F618" s="20">
        <f t="shared" si="30"/>
        <v>6.6210000000000004</v>
      </c>
      <c r="G618" s="23">
        <v>6621</v>
      </c>
      <c r="H618" s="23">
        <v>6669</v>
      </c>
      <c r="I618" s="24">
        <f t="shared" si="29"/>
        <v>41208</v>
      </c>
    </row>
    <row r="619" spans="1:11" ht="15" x14ac:dyDescent="0.25">
      <c r="A619" s="21">
        <v>41215</v>
      </c>
      <c r="B619" s="19"/>
      <c r="C619" s="29">
        <f t="shared" si="28"/>
        <v>6.641</v>
      </c>
      <c r="D619">
        <v>85.87</v>
      </c>
      <c r="E619" s="25">
        <v>2.5022573900000005</v>
      </c>
      <c r="F619" s="20">
        <f t="shared" si="30"/>
        <v>6.641</v>
      </c>
      <c r="G619" s="23">
        <v>6641</v>
      </c>
      <c r="H619" s="23">
        <v>6677</v>
      </c>
      <c r="I619" s="24">
        <f t="shared" si="29"/>
        <v>41215</v>
      </c>
      <c r="J619" s="27">
        <v>41214</v>
      </c>
      <c r="K619" s="25">
        <v>2.5022573900000005</v>
      </c>
    </row>
    <row r="620" spans="1:11" ht="15" x14ac:dyDescent="0.25">
      <c r="A620" s="21">
        <v>41222</v>
      </c>
      <c r="B620" s="19"/>
      <c r="C620" s="29">
        <f t="shared" si="28"/>
        <v>6.6660000000000004</v>
      </c>
      <c r="D620">
        <v>85.98</v>
      </c>
      <c r="E620" s="23"/>
      <c r="F620" s="20">
        <f t="shared" si="30"/>
        <v>6.6660000000000004</v>
      </c>
      <c r="G620" s="23">
        <v>6666</v>
      </c>
      <c r="H620" s="23">
        <v>6709</v>
      </c>
      <c r="I620" s="24">
        <f t="shared" si="29"/>
        <v>41222</v>
      </c>
    </row>
    <row r="621" spans="1:11" ht="15" x14ac:dyDescent="0.25">
      <c r="A621" s="21">
        <v>41229</v>
      </c>
      <c r="B621" s="19"/>
      <c r="C621" s="29">
        <f t="shared" si="28"/>
        <v>6.6909999999999998</v>
      </c>
      <c r="D621">
        <v>85.87</v>
      </c>
      <c r="E621" s="23"/>
      <c r="F621" s="20">
        <f t="shared" si="30"/>
        <v>6.6909999999999998</v>
      </c>
      <c r="G621" s="23">
        <v>6691</v>
      </c>
      <c r="H621" s="23">
        <v>6710</v>
      </c>
      <c r="I621" s="24">
        <f t="shared" si="29"/>
        <v>41229</v>
      </c>
    </row>
    <row r="622" spans="1:11" ht="15" x14ac:dyDescent="0.25">
      <c r="A622" s="21">
        <v>41236</v>
      </c>
      <c r="B622" s="19"/>
      <c r="C622" s="29">
        <f t="shared" si="28"/>
        <v>6.7290000000000001</v>
      </c>
      <c r="D622">
        <v>87.4</v>
      </c>
      <c r="E622" s="23"/>
      <c r="F622" s="20">
        <f t="shared" si="30"/>
        <v>6.7290000000000001</v>
      </c>
      <c r="G622" s="23">
        <v>6729</v>
      </c>
      <c r="H622" s="23">
        <v>6818</v>
      </c>
      <c r="I622" s="24">
        <f t="shared" si="29"/>
        <v>41236</v>
      </c>
    </row>
    <row r="623" spans="1:11" ht="15" x14ac:dyDescent="0.25">
      <c r="A623" s="21">
        <v>41243</v>
      </c>
      <c r="B623" s="19"/>
      <c r="C623" s="29">
        <f t="shared" si="28"/>
        <v>6.7640000000000002</v>
      </c>
      <c r="D623">
        <v>87.27</v>
      </c>
      <c r="E623" s="23"/>
      <c r="F623" s="20">
        <f t="shared" si="30"/>
        <v>6.7640000000000002</v>
      </c>
      <c r="G623" s="23">
        <v>6764</v>
      </c>
      <c r="H623" s="23">
        <v>6817</v>
      </c>
      <c r="I623" s="24">
        <f t="shared" si="29"/>
        <v>41243</v>
      </c>
    </row>
    <row r="624" spans="1:11" ht="15" x14ac:dyDescent="0.25">
      <c r="A624" s="21">
        <v>41250</v>
      </c>
      <c r="B624" s="19"/>
      <c r="C624" s="29">
        <f t="shared" si="28"/>
        <v>6.7990000000000004</v>
      </c>
      <c r="D624">
        <v>87</v>
      </c>
      <c r="E624" s="25">
        <v>2.5728536100000001</v>
      </c>
      <c r="F624" s="20">
        <f t="shared" si="30"/>
        <v>6.7990000000000004</v>
      </c>
      <c r="G624" s="23">
        <v>6799</v>
      </c>
      <c r="H624" s="23">
        <v>6852</v>
      </c>
      <c r="I624" s="24">
        <f t="shared" si="29"/>
        <v>41250</v>
      </c>
      <c r="J624" s="27">
        <v>41244</v>
      </c>
      <c r="K624" s="25">
        <v>2.5728536100000001</v>
      </c>
    </row>
    <row r="625" spans="1:12" ht="15" x14ac:dyDescent="0.25">
      <c r="A625" s="21">
        <v>41257</v>
      </c>
      <c r="B625" s="19"/>
      <c r="C625" s="29">
        <f t="shared" si="28"/>
        <v>6.8380000000000001</v>
      </c>
      <c r="D625">
        <v>85.71</v>
      </c>
      <c r="E625" s="23"/>
      <c r="F625" s="20">
        <f t="shared" si="30"/>
        <v>6.8380000000000001</v>
      </c>
      <c r="G625" s="23">
        <v>6838</v>
      </c>
      <c r="H625" s="23">
        <v>6863</v>
      </c>
      <c r="I625" s="24">
        <f t="shared" si="29"/>
        <v>41257</v>
      </c>
    </row>
    <row r="626" spans="1:12" ht="15" x14ac:dyDescent="0.25">
      <c r="A626" s="21">
        <v>41264</v>
      </c>
      <c r="B626" s="19"/>
      <c r="C626" s="29">
        <f t="shared" si="28"/>
        <v>6.8789999999999996</v>
      </c>
      <c r="D626">
        <v>88.24</v>
      </c>
      <c r="E626" s="23"/>
      <c r="F626" s="20">
        <f t="shared" si="30"/>
        <v>6.8789999999999996</v>
      </c>
      <c r="G626" s="23">
        <v>6879</v>
      </c>
      <c r="H626" s="23">
        <v>6984</v>
      </c>
      <c r="I626" s="24">
        <f t="shared" si="29"/>
        <v>41264</v>
      </c>
    </row>
    <row r="627" spans="1:12" ht="15" x14ac:dyDescent="0.25">
      <c r="A627" s="21">
        <v>41271</v>
      </c>
      <c r="B627" s="19"/>
      <c r="C627" s="29">
        <f t="shared" si="28"/>
        <v>6.9210000000000003</v>
      </c>
      <c r="D627">
        <v>90.14</v>
      </c>
      <c r="E627" s="23"/>
      <c r="F627" s="20">
        <f t="shared" si="30"/>
        <v>6.9210000000000003</v>
      </c>
      <c r="G627" s="23">
        <v>6921</v>
      </c>
      <c r="H627" s="23">
        <v>6985</v>
      </c>
      <c r="I627" s="24">
        <f t="shared" si="29"/>
        <v>41271</v>
      </c>
    </row>
    <row r="628" spans="1:12" ht="15" x14ac:dyDescent="0.25">
      <c r="A628" s="21">
        <v>41278</v>
      </c>
      <c r="B628" s="19">
        <v>2013</v>
      </c>
      <c r="C628" s="29">
        <f t="shared" si="28"/>
        <v>6.9589999999999996</v>
      </c>
      <c r="D628">
        <v>92.77</v>
      </c>
      <c r="E628" s="25">
        <v>2.5845460999999998</v>
      </c>
      <c r="F628" s="20">
        <f t="shared" si="30"/>
        <v>6.9589999999999996</v>
      </c>
      <c r="G628" s="23">
        <v>6959</v>
      </c>
      <c r="H628" s="23">
        <v>7002</v>
      </c>
      <c r="I628" s="24">
        <f t="shared" si="29"/>
        <v>41278</v>
      </c>
      <c r="J628" s="27">
        <v>41275</v>
      </c>
      <c r="K628" s="25">
        <v>2.5845460999999998</v>
      </c>
      <c r="L628" s="46">
        <f>AVERAGE(K628:K678)</f>
        <v>3.0524197733333334</v>
      </c>
    </row>
    <row r="629" spans="1:12" ht="15" x14ac:dyDescent="0.25">
      <c r="A629" s="21">
        <v>41285</v>
      </c>
      <c r="B629" s="19"/>
      <c r="C629" s="29">
        <f t="shared" si="28"/>
        <v>7.0030000000000001</v>
      </c>
      <c r="D629">
        <v>93.38</v>
      </c>
      <c r="E629" s="23"/>
      <c r="F629" s="20">
        <f t="shared" si="30"/>
        <v>7.0030000000000001</v>
      </c>
      <c r="G629" s="23">
        <v>7003</v>
      </c>
      <c r="H629" s="23">
        <v>7041</v>
      </c>
      <c r="I629" s="24">
        <f t="shared" si="29"/>
        <v>41285</v>
      </c>
    </row>
    <row r="630" spans="1:12" ht="15" x14ac:dyDescent="0.25">
      <c r="A630" s="21">
        <v>41292</v>
      </c>
      <c r="B630" s="19"/>
      <c r="C630" s="29">
        <f t="shared" si="28"/>
        <v>7.0039999999999996</v>
      </c>
      <c r="D630">
        <v>94.58</v>
      </c>
      <c r="E630" s="23"/>
      <c r="F630" s="20">
        <f t="shared" si="30"/>
        <v>7.0039999999999996</v>
      </c>
      <c r="G630" s="23">
        <v>7004</v>
      </c>
      <c r="H630" s="23">
        <v>6989</v>
      </c>
      <c r="I630" s="24">
        <f t="shared" si="29"/>
        <v>41292</v>
      </c>
    </row>
    <row r="631" spans="1:12" ht="15" x14ac:dyDescent="0.25">
      <c r="A631" s="21">
        <v>41299</v>
      </c>
      <c r="B631" s="19"/>
      <c r="C631" s="29">
        <f t="shared" si="28"/>
        <v>7.0060000000000002</v>
      </c>
      <c r="D631">
        <v>95.41</v>
      </c>
      <c r="E631" s="23"/>
      <c r="F631" s="20">
        <f t="shared" si="30"/>
        <v>7.0060000000000002</v>
      </c>
      <c r="G631" s="23">
        <v>7006</v>
      </c>
      <c r="H631" s="23">
        <v>6993</v>
      </c>
      <c r="I631" s="24">
        <f t="shared" si="29"/>
        <v>41299</v>
      </c>
    </row>
    <row r="632" spans="1:12" ht="15" x14ac:dyDescent="0.25">
      <c r="A632" s="21">
        <v>41306</v>
      </c>
      <c r="B632" s="19"/>
      <c r="C632" s="29">
        <f t="shared" si="28"/>
        <v>7.0049999999999999</v>
      </c>
      <c r="D632">
        <v>97.33</v>
      </c>
      <c r="E632" s="25">
        <v>2.6825337100000004</v>
      </c>
      <c r="F632" s="20">
        <f t="shared" si="30"/>
        <v>7.0049999999999999</v>
      </c>
      <c r="G632" s="23">
        <v>7005</v>
      </c>
      <c r="H632" s="23">
        <v>6997</v>
      </c>
      <c r="I632" s="24">
        <f t="shared" si="29"/>
        <v>41306</v>
      </c>
      <c r="J632" s="27">
        <v>41306</v>
      </c>
      <c r="K632" s="25">
        <v>2.6825337100000004</v>
      </c>
    </row>
    <row r="633" spans="1:12" ht="15" x14ac:dyDescent="0.25">
      <c r="A633" s="21">
        <v>41313</v>
      </c>
      <c r="B633" s="19"/>
      <c r="C633" s="29">
        <f t="shared" si="28"/>
        <v>7.0110000000000001</v>
      </c>
      <c r="D633">
        <v>96.18</v>
      </c>
      <c r="E633" s="23"/>
      <c r="F633" s="20">
        <f t="shared" si="30"/>
        <v>7.0110000000000001</v>
      </c>
      <c r="G633" s="23">
        <v>7011</v>
      </c>
      <c r="H633" s="23">
        <v>7064</v>
      </c>
      <c r="I633" s="24">
        <f t="shared" si="29"/>
        <v>41313</v>
      </c>
    </row>
    <row r="634" spans="1:12" ht="15" x14ac:dyDescent="0.25">
      <c r="A634" s="21">
        <v>41320</v>
      </c>
      <c r="B634" s="19"/>
      <c r="C634" s="29">
        <f t="shared" si="28"/>
        <v>7.0430000000000001</v>
      </c>
      <c r="D634">
        <v>96.95</v>
      </c>
      <c r="E634" s="23"/>
      <c r="F634" s="20">
        <f t="shared" si="30"/>
        <v>7.0430000000000001</v>
      </c>
      <c r="G634" s="23">
        <v>7043</v>
      </c>
      <c r="H634" s="23">
        <v>7118</v>
      </c>
      <c r="I634" s="24">
        <f t="shared" si="29"/>
        <v>41320</v>
      </c>
    </row>
    <row r="635" spans="1:12" ht="15" x14ac:dyDescent="0.25">
      <c r="A635" s="21">
        <v>41327</v>
      </c>
      <c r="B635" s="19"/>
      <c r="C635" s="29">
        <f t="shared" si="28"/>
        <v>7.069</v>
      </c>
      <c r="D635">
        <v>94.38</v>
      </c>
      <c r="E635" s="23"/>
      <c r="F635" s="20">
        <f t="shared" si="30"/>
        <v>7.069</v>
      </c>
      <c r="G635" s="23">
        <v>7069</v>
      </c>
      <c r="H635" s="23">
        <v>7096</v>
      </c>
      <c r="I635" s="24">
        <f t="shared" si="29"/>
        <v>41327</v>
      </c>
    </row>
    <row r="636" spans="1:12" ht="15" x14ac:dyDescent="0.25">
      <c r="A636" s="21">
        <v>41334</v>
      </c>
      <c r="B636" s="19"/>
      <c r="C636" s="29">
        <f t="shared" si="28"/>
        <v>7.093</v>
      </c>
      <c r="D636">
        <v>92.19</v>
      </c>
      <c r="E636" s="25">
        <v>2.7690956500000001</v>
      </c>
      <c r="F636" s="20">
        <f t="shared" si="30"/>
        <v>7.093</v>
      </c>
      <c r="G636" s="23">
        <v>7093</v>
      </c>
      <c r="H636" s="23">
        <v>7093</v>
      </c>
      <c r="I636" s="24">
        <f t="shared" si="29"/>
        <v>41334</v>
      </c>
      <c r="J636" s="27">
        <v>41334</v>
      </c>
      <c r="K636" s="25">
        <v>2.7690956500000001</v>
      </c>
    </row>
    <row r="637" spans="1:12" ht="15" x14ac:dyDescent="0.25">
      <c r="A637" s="21">
        <v>41341</v>
      </c>
      <c r="B637" s="19"/>
      <c r="C637" s="29">
        <f t="shared" si="28"/>
        <v>7.117</v>
      </c>
      <c r="D637">
        <v>91</v>
      </c>
      <c r="E637" s="23"/>
      <c r="F637" s="20">
        <f t="shared" si="30"/>
        <v>7.117</v>
      </c>
      <c r="G637" s="23">
        <v>7117</v>
      </c>
      <c r="H637" s="23">
        <v>7159</v>
      </c>
      <c r="I637" s="24">
        <f t="shared" si="29"/>
        <v>41341</v>
      </c>
    </row>
    <row r="638" spans="1:12" ht="15" x14ac:dyDescent="0.25">
      <c r="A638" s="21">
        <v>41348</v>
      </c>
      <c r="B638" s="19"/>
      <c r="C638" s="29">
        <f t="shared" si="28"/>
        <v>7.125</v>
      </c>
      <c r="D638">
        <v>92.7</v>
      </c>
      <c r="E638" s="23"/>
      <c r="F638" s="20">
        <f t="shared" si="30"/>
        <v>7.125</v>
      </c>
      <c r="G638" s="23">
        <v>7125</v>
      </c>
      <c r="H638" s="23">
        <v>7150</v>
      </c>
      <c r="I638" s="24">
        <f t="shared" si="29"/>
        <v>41348</v>
      </c>
    </row>
    <row r="639" spans="1:12" ht="15" x14ac:dyDescent="0.25">
      <c r="A639" s="21">
        <v>41355</v>
      </c>
      <c r="B639" s="19"/>
      <c r="C639" s="29">
        <f t="shared" si="28"/>
        <v>7.1379999999999999</v>
      </c>
      <c r="D639">
        <v>93.05</v>
      </c>
      <c r="E639" s="23"/>
      <c r="F639" s="20">
        <f t="shared" si="30"/>
        <v>7.1379999999999999</v>
      </c>
      <c r="G639" s="23">
        <v>7138</v>
      </c>
      <c r="H639" s="23">
        <v>7151</v>
      </c>
      <c r="I639" s="24">
        <f t="shared" si="29"/>
        <v>41355</v>
      </c>
    </row>
    <row r="640" spans="1:12" ht="15" x14ac:dyDescent="0.25">
      <c r="A640" s="21">
        <v>41362</v>
      </c>
      <c r="B640" s="19"/>
      <c r="C640" s="29">
        <f t="shared" si="28"/>
        <v>7.1529999999999996</v>
      </c>
      <c r="D640">
        <v>96.08</v>
      </c>
      <c r="E640" s="23"/>
      <c r="F640" s="20">
        <f t="shared" si="30"/>
        <v>7.1529999999999996</v>
      </c>
      <c r="G640" s="23">
        <v>7153</v>
      </c>
      <c r="H640" s="23">
        <v>7151</v>
      </c>
      <c r="I640" s="24">
        <f t="shared" si="29"/>
        <v>41362</v>
      </c>
    </row>
    <row r="641" spans="1:11" ht="15" x14ac:dyDescent="0.25">
      <c r="A641" s="21">
        <v>41369</v>
      </c>
      <c r="B641" s="19"/>
      <c r="C641" s="29">
        <f t="shared" si="28"/>
        <v>7.1580000000000004</v>
      </c>
      <c r="D641">
        <v>95.07</v>
      </c>
      <c r="E641" s="25">
        <v>2.8377727199999994</v>
      </c>
      <c r="F641" s="20">
        <f t="shared" si="30"/>
        <v>7.1580000000000004</v>
      </c>
      <c r="G641" s="23">
        <v>7158</v>
      </c>
      <c r="H641" s="23">
        <v>7181</v>
      </c>
      <c r="I641" s="24">
        <f t="shared" si="29"/>
        <v>41369</v>
      </c>
      <c r="J641" s="27">
        <v>41365</v>
      </c>
      <c r="K641" s="25">
        <v>2.8377727199999994</v>
      </c>
    </row>
    <row r="642" spans="1:11" ht="15" x14ac:dyDescent="0.25">
      <c r="A642" s="21">
        <v>41376</v>
      </c>
      <c r="B642" s="19"/>
      <c r="C642" s="29">
        <f t="shared" ref="C642:C705" si="31">+F642</f>
        <v>7.173</v>
      </c>
      <c r="D642">
        <v>93.36</v>
      </c>
      <c r="E642" s="23"/>
      <c r="F642" s="20">
        <f t="shared" si="30"/>
        <v>7.173</v>
      </c>
      <c r="G642" s="23">
        <v>7173</v>
      </c>
      <c r="H642" s="23">
        <v>7208</v>
      </c>
      <c r="I642" s="24">
        <f t="shared" si="29"/>
        <v>41376</v>
      </c>
    </row>
    <row r="643" spans="1:11" ht="15" x14ac:dyDescent="0.25">
      <c r="A643" s="21">
        <v>41383</v>
      </c>
      <c r="B643" s="19"/>
      <c r="C643" s="29">
        <f t="shared" si="31"/>
        <v>7.2169999999999996</v>
      </c>
      <c r="D643">
        <v>88</v>
      </c>
      <c r="E643" s="23"/>
      <c r="F643" s="20">
        <f t="shared" si="30"/>
        <v>7.2169999999999996</v>
      </c>
      <c r="G643" s="23">
        <v>7217</v>
      </c>
      <c r="H643" s="23">
        <v>7326</v>
      </c>
      <c r="I643" s="24">
        <f t="shared" ref="I643:I706" si="32">+A643</f>
        <v>41383</v>
      </c>
    </row>
    <row r="644" spans="1:11" ht="15" x14ac:dyDescent="0.25">
      <c r="A644" s="21">
        <v>41390</v>
      </c>
      <c r="B644" s="19"/>
      <c r="C644" s="29">
        <f t="shared" si="31"/>
        <v>7.2569999999999997</v>
      </c>
      <c r="D644">
        <v>91</v>
      </c>
      <c r="E644" s="23"/>
      <c r="F644" s="20">
        <f t="shared" si="30"/>
        <v>7.2569999999999997</v>
      </c>
      <c r="G644" s="23">
        <v>7257</v>
      </c>
      <c r="H644" s="23">
        <v>7312</v>
      </c>
      <c r="I644" s="24">
        <f t="shared" si="32"/>
        <v>41390</v>
      </c>
    </row>
    <row r="645" spans="1:11" ht="15" x14ac:dyDescent="0.25">
      <c r="A645" s="21">
        <v>41397</v>
      </c>
      <c r="B645" s="19"/>
      <c r="C645" s="29">
        <f t="shared" si="31"/>
        <v>7.3040000000000003</v>
      </c>
      <c r="D645">
        <v>93.4</v>
      </c>
      <c r="E645" s="25">
        <v>2.9420879800000002</v>
      </c>
      <c r="F645" s="20">
        <f t="shared" si="30"/>
        <v>7.3040000000000003</v>
      </c>
      <c r="G645" s="23">
        <v>7304</v>
      </c>
      <c r="H645" s="23">
        <v>7369</v>
      </c>
      <c r="I645" s="24">
        <f t="shared" si="32"/>
        <v>41397</v>
      </c>
      <c r="J645" s="27">
        <v>41395</v>
      </c>
      <c r="K645" s="25">
        <v>2.9420879800000002</v>
      </c>
    </row>
    <row r="646" spans="1:11" ht="15" x14ac:dyDescent="0.25">
      <c r="A646" s="21">
        <v>41404</v>
      </c>
      <c r="B646" s="19"/>
      <c r="C646" s="29">
        <f t="shared" si="31"/>
        <v>7.3319999999999999</v>
      </c>
      <c r="D646">
        <v>95.84</v>
      </c>
      <c r="E646" s="23"/>
      <c r="F646" s="20">
        <f t="shared" si="30"/>
        <v>7.3319999999999999</v>
      </c>
      <c r="G646" s="23">
        <v>7332</v>
      </c>
      <c r="H646" s="23">
        <v>7321</v>
      </c>
      <c r="I646" s="24">
        <f t="shared" si="32"/>
        <v>41404</v>
      </c>
    </row>
    <row r="647" spans="1:11" ht="15" x14ac:dyDescent="0.25">
      <c r="A647" s="21">
        <v>41411</v>
      </c>
      <c r="B647" s="19"/>
      <c r="C647" s="29">
        <f t="shared" si="31"/>
        <v>7.3150000000000004</v>
      </c>
      <c r="D647">
        <v>94.65</v>
      </c>
      <c r="E647" s="23"/>
      <c r="F647" s="20">
        <f t="shared" si="30"/>
        <v>7.3150000000000004</v>
      </c>
      <c r="G647" s="23">
        <v>7315</v>
      </c>
      <c r="H647" s="23">
        <v>7258</v>
      </c>
      <c r="I647" s="24">
        <f t="shared" si="32"/>
        <v>41411</v>
      </c>
    </row>
    <row r="648" spans="1:11" ht="15" x14ac:dyDescent="0.25">
      <c r="A648" s="21">
        <v>41418</v>
      </c>
      <c r="B648" s="19"/>
      <c r="C648" s="29">
        <f t="shared" si="31"/>
        <v>7.31</v>
      </c>
      <c r="D648">
        <v>94.76</v>
      </c>
      <c r="E648" s="23"/>
      <c r="F648" s="20">
        <f t="shared" si="30"/>
        <v>7.31</v>
      </c>
      <c r="G648" s="23">
        <v>7310</v>
      </c>
      <c r="H648" s="23">
        <v>7292</v>
      </c>
      <c r="I648" s="24">
        <f t="shared" si="32"/>
        <v>41418</v>
      </c>
    </row>
    <row r="649" spans="1:11" ht="15" x14ac:dyDescent="0.25">
      <c r="A649" s="21">
        <v>41425</v>
      </c>
      <c r="B649" s="19"/>
      <c r="C649" s="29">
        <f t="shared" si="31"/>
        <v>7.2930000000000001</v>
      </c>
      <c r="D649">
        <v>93.32</v>
      </c>
      <c r="E649" s="23"/>
      <c r="F649" s="20">
        <f t="shared" si="30"/>
        <v>7.2930000000000001</v>
      </c>
      <c r="G649" s="23">
        <v>7293</v>
      </c>
      <c r="H649" s="23">
        <v>7300</v>
      </c>
      <c r="I649" s="24">
        <f t="shared" si="32"/>
        <v>41425</v>
      </c>
    </row>
    <row r="650" spans="1:11" ht="15" x14ac:dyDescent="0.25">
      <c r="A650" s="21">
        <v>41432</v>
      </c>
      <c r="B650" s="19"/>
      <c r="C650" s="29">
        <f t="shared" si="31"/>
        <v>7.2690000000000001</v>
      </c>
      <c r="D650">
        <v>94.25</v>
      </c>
      <c r="E650" s="25">
        <v>3.0149691299999999</v>
      </c>
      <c r="F650" s="20">
        <f t="shared" si="30"/>
        <v>7.2690000000000001</v>
      </c>
      <c r="G650" s="23">
        <v>7269</v>
      </c>
      <c r="H650" s="23">
        <v>7224</v>
      </c>
      <c r="I650" s="24">
        <f t="shared" si="32"/>
        <v>41432</v>
      </c>
      <c r="J650" s="27">
        <v>41426</v>
      </c>
      <c r="K650" s="25">
        <v>3.0149691299999999</v>
      </c>
    </row>
    <row r="651" spans="1:11" ht="15" x14ac:dyDescent="0.25">
      <c r="A651" s="21">
        <v>41439</v>
      </c>
      <c r="B651" s="19"/>
      <c r="C651" s="29">
        <f t="shared" si="31"/>
        <v>7.2359999999999998</v>
      </c>
      <c r="D651">
        <v>96.36</v>
      </c>
      <c r="E651" s="23"/>
      <c r="F651" s="20">
        <f t="shared" si="30"/>
        <v>7.2359999999999998</v>
      </c>
      <c r="G651" s="23">
        <v>7236</v>
      </c>
      <c r="H651" s="23">
        <v>7129</v>
      </c>
      <c r="I651" s="24">
        <f t="shared" si="32"/>
        <v>41439</v>
      </c>
    </row>
    <row r="652" spans="1:11" ht="15" x14ac:dyDescent="0.25">
      <c r="A652" s="21">
        <v>41446</v>
      </c>
      <c r="B652" s="19"/>
      <c r="C652" s="29">
        <f t="shared" si="31"/>
        <v>7.2290000000000001</v>
      </c>
      <c r="D652">
        <v>96.65</v>
      </c>
      <c r="E652" s="23"/>
      <c r="F652" s="20">
        <f t="shared" si="30"/>
        <v>7.2290000000000001</v>
      </c>
      <c r="G652" s="23">
        <v>7229</v>
      </c>
      <c r="H652" s="23">
        <v>7261</v>
      </c>
      <c r="I652" s="24">
        <f t="shared" si="32"/>
        <v>41446</v>
      </c>
    </row>
    <row r="653" spans="1:11" ht="15" x14ac:dyDescent="0.25">
      <c r="A653" s="21">
        <v>41453</v>
      </c>
      <c r="B653" s="19"/>
      <c r="C653" s="29">
        <f t="shared" si="31"/>
        <v>7.22</v>
      </c>
      <c r="D653">
        <v>95.83</v>
      </c>
      <c r="E653" s="23"/>
      <c r="F653" s="20">
        <f t="shared" si="30"/>
        <v>7.22</v>
      </c>
      <c r="G653" s="23">
        <v>7220</v>
      </c>
      <c r="H653" s="23">
        <v>7267</v>
      </c>
      <c r="I653" s="24">
        <f t="shared" si="32"/>
        <v>41453</v>
      </c>
    </row>
    <row r="654" spans="1:11" ht="15" x14ac:dyDescent="0.25">
      <c r="A654" s="21">
        <v>41460</v>
      </c>
      <c r="B654" s="19"/>
      <c r="C654" s="29">
        <f t="shared" si="31"/>
        <v>7.2649999999999997</v>
      </c>
      <c r="D654">
        <v>100.65</v>
      </c>
      <c r="E654" s="25">
        <v>3.1248983699999995</v>
      </c>
      <c r="F654" s="20">
        <f t="shared" si="30"/>
        <v>7.2649999999999997</v>
      </c>
      <c r="G654" s="23">
        <v>7265</v>
      </c>
      <c r="H654" s="23">
        <v>7401</v>
      </c>
      <c r="I654" s="24">
        <f t="shared" si="32"/>
        <v>41460</v>
      </c>
      <c r="J654" s="27">
        <v>41456</v>
      </c>
      <c r="K654" s="25">
        <v>3.1248983699999995</v>
      </c>
    </row>
    <row r="655" spans="1:11" ht="15" x14ac:dyDescent="0.25">
      <c r="A655" s="21">
        <v>41467</v>
      </c>
      <c r="B655" s="19"/>
      <c r="C655" s="29">
        <f t="shared" si="31"/>
        <v>7.3550000000000004</v>
      </c>
      <c r="D655">
        <v>104.7</v>
      </c>
      <c r="E655" s="23"/>
      <c r="F655" s="20">
        <f t="shared" si="30"/>
        <v>7.3550000000000004</v>
      </c>
      <c r="G655" s="23">
        <v>7355</v>
      </c>
      <c r="H655" s="23">
        <v>7490</v>
      </c>
      <c r="I655" s="24">
        <f t="shared" si="32"/>
        <v>41467</v>
      </c>
    </row>
    <row r="656" spans="1:11" ht="15" x14ac:dyDescent="0.25">
      <c r="A656" s="21">
        <v>41474</v>
      </c>
      <c r="B656" s="19"/>
      <c r="C656" s="29">
        <f t="shared" si="31"/>
        <v>7.4279999999999999</v>
      </c>
      <c r="D656">
        <v>106.88</v>
      </c>
      <c r="E656" s="23"/>
      <c r="F656" s="20">
        <f t="shared" si="30"/>
        <v>7.4279999999999999</v>
      </c>
      <c r="G656" s="23">
        <v>7428</v>
      </c>
      <c r="H656" s="23">
        <v>7555</v>
      </c>
      <c r="I656" s="24">
        <f t="shared" si="32"/>
        <v>41474</v>
      </c>
    </row>
    <row r="657" spans="1:11" ht="15" x14ac:dyDescent="0.25">
      <c r="A657" s="21">
        <v>41481</v>
      </c>
      <c r="B657" s="19"/>
      <c r="C657" s="29">
        <f t="shared" si="31"/>
        <v>7.4969999999999999</v>
      </c>
      <c r="D657">
        <v>105.88</v>
      </c>
      <c r="E657" s="23"/>
      <c r="F657" s="20">
        <f t="shared" si="30"/>
        <v>7.4969999999999999</v>
      </c>
      <c r="G657" s="23">
        <v>7497</v>
      </c>
      <c r="H657" s="23">
        <v>7542</v>
      </c>
      <c r="I657" s="24">
        <f t="shared" si="32"/>
        <v>41481</v>
      </c>
    </row>
    <row r="658" spans="1:11" ht="15" x14ac:dyDescent="0.25">
      <c r="A658" s="21">
        <v>41488</v>
      </c>
      <c r="B658" s="19"/>
      <c r="C658" s="29">
        <f t="shared" si="31"/>
        <v>7.5369999999999999</v>
      </c>
      <c r="D658">
        <v>105.54</v>
      </c>
      <c r="E658" s="25">
        <v>3.2224056999999995</v>
      </c>
      <c r="F658" s="20">
        <f t="shared" si="30"/>
        <v>7.5369999999999999</v>
      </c>
      <c r="G658" s="23">
        <v>7537</v>
      </c>
      <c r="H658" s="23">
        <v>7560</v>
      </c>
      <c r="I658" s="24">
        <f t="shared" si="32"/>
        <v>41488</v>
      </c>
      <c r="J658" s="27">
        <v>41487</v>
      </c>
      <c r="K658" s="25">
        <v>3.2224056999999995</v>
      </c>
    </row>
    <row r="659" spans="1:11" ht="15" x14ac:dyDescent="0.25">
      <c r="A659" s="21">
        <v>41495</v>
      </c>
      <c r="B659" s="19"/>
      <c r="C659" s="29">
        <f t="shared" si="31"/>
        <v>7.5570000000000004</v>
      </c>
      <c r="D659">
        <v>105.17</v>
      </c>
      <c r="E659" s="23"/>
      <c r="F659" s="20">
        <f t="shared" si="30"/>
        <v>7.5570000000000004</v>
      </c>
      <c r="G659" s="23">
        <v>7557</v>
      </c>
      <c r="H659" s="23">
        <v>7571</v>
      </c>
      <c r="I659" s="24">
        <f t="shared" si="32"/>
        <v>41495</v>
      </c>
    </row>
    <row r="660" spans="1:11" ht="15" x14ac:dyDescent="0.25">
      <c r="A660" s="21">
        <v>41502</v>
      </c>
      <c r="B660" s="19"/>
      <c r="C660" s="29">
        <f t="shared" si="31"/>
        <v>7.548</v>
      </c>
      <c r="D660">
        <v>106.97</v>
      </c>
      <c r="E660" s="23"/>
      <c r="F660" s="20">
        <f t="shared" si="30"/>
        <v>7.548</v>
      </c>
      <c r="G660" s="23">
        <v>7548</v>
      </c>
      <c r="H660" s="23">
        <v>7518</v>
      </c>
      <c r="I660" s="24">
        <f t="shared" si="32"/>
        <v>41502</v>
      </c>
    </row>
    <row r="661" spans="1:11" ht="15" x14ac:dyDescent="0.25">
      <c r="A661" s="21">
        <v>41509</v>
      </c>
      <c r="B661" s="19"/>
      <c r="C661" s="29">
        <f t="shared" si="31"/>
        <v>7.5650000000000004</v>
      </c>
      <c r="D661">
        <v>105.48</v>
      </c>
      <c r="E661" s="23"/>
      <c r="F661" s="20">
        <f t="shared" si="30"/>
        <v>7.5650000000000004</v>
      </c>
      <c r="G661" s="23">
        <v>7565</v>
      </c>
      <c r="H661" s="23">
        <v>7609</v>
      </c>
      <c r="I661" s="24">
        <f t="shared" si="32"/>
        <v>41509</v>
      </c>
    </row>
    <row r="662" spans="1:11" ht="15" x14ac:dyDescent="0.25">
      <c r="A662" s="21">
        <v>41516</v>
      </c>
      <c r="B662" s="19"/>
      <c r="C662" s="29">
        <f t="shared" si="31"/>
        <v>7.58</v>
      </c>
      <c r="D662">
        <v>108.33</v>
      </c>
      <c r="E662" s="23"/>
      <c r="F662" s="20">
        <f t="shared" si="30"/>
        <v>7.58</v>
      </c>
      <c r="G662" s="23">
        <v>7580</v>
      </c>
      <c r="H662" s="23">
        <v>7621</v>
      </c>
      <c r="I662" s="24">
        <f t="shared" si="32"/>
        <v>41516</v>
      </c>
    </row>
    <row r="663" spans="1:11" ht="15" x14ac:dyDescent="0.25">
      <c r="A663" s="21">
        <v>41523</v>
      </c>
      <c r="B663" s="19"/>
      <c r="C663" s="29">
        <f t="shared" si="31"/>
        <v>7.6230000000000002</v>
      </c>
      <c r="D663">
        <v>108.77</v>
      </c>
      <c r="E663" s="25">
        <v>3.2949831800000005</v>
      </c>
      <c r="F663" s="20">
        <f t="shared" si="30"/>
        <v>7.6230000000000002</v>
      </c>
      <c r="G663" s="23">
        <v>7623</v>
      </c>
      <c r="H663" s="23">
        <v>7745</v>
      </c>
      <c r="I663" s="24">
        <f t="shared" si="32"/>
        <v>41523</v>
      </c>
      <c r="J663" s="27">
        <v>41518</v>
      </c>
      <c r="K663" s="25">
        <v>3.2949831800000005</v>
      </c>
    </row>
    <row r="664" spans="1:11" ht="15" x14ac:dyDescent="0.25">
      <c r="A664" s="21">
        <v>41530</v>
      </c>
      <c r="B664" s="19"/>
      <c r="C664" s="29">
        <f t="shared" si="31"/>
        <v>7.7009999999999996</v>
      </c>
      <c r="D664">
        <v>108.36</v>
      </c>
      <c r="E664" s="23"/>
      <c r="F664" s="20">
        <f t="shared" si="30"/>
        <v>7.7009999999999996</v>
      </c>
      <c r="G664" s="23">
        <v>7701</v>
      </c>
      <c r="H664" s="23">
        <v>7827</v>
      </c>
      <c r="I664" s="24">
        <f t="shared" si="32"/>
        <v>41530</v>
      </c>
    </row>
    <row r="665" spans="1:11" ht="15" x14ac:dyDescent="0.25">
      <c r="A665" s="21">
        <v>41537</v>
      </c>
      <c r="B665" s="19"/>
      <c r="C665" s="29">
        <f t="shared" si="31"/>
        <v>7.7430000000000003</v>
      </c>
      <c r="D665">
        <v>106.22</v>
      </c>
      <c r="E665" s="23"/>
      <c r="F665" s="20">
        <f t="shared" si="30"/>
        <v>7.7430000000000003</v>
      </c>
      <c r="G665" s="23">
        <v>7743</v>
      </c>
      <c r="H665" s="23">
        <v>7777</v>
      </c>
      <c r="I665" s="24">
        <f t="shared" si="32"/>
        <v>41537</v>
      </c>
    </row>
    <row r="666" spans="1:11" ht="15" x14ac:dyDescent="0.25">
      <c r="A666" s="21">
        <v>41544</v>
      </c>
      <c r="B666" s="19"/>
      <c r="C666" s="29">
        <f t="shared" si="31"/>
        <v>7.7830000000000004</v>
      </c>
      <c r="D666">
        <v>103.1</v>
      </c>
      <c r="E666" s="23"/>
      <c r="F666" s="20">
        <f t="shared" ref="F666:F729" si="33">+G666/1000</f>
        <v>7.7830000000000004</v>
      </c>
      <c r="G666" s="23">
        <v>7783</v>
      </c>
      <c r="H666" s="23">
        <v>7784</v>
      </c>
      <c r="I666" s="24">
        <f t="shared" si="32"/>
        <v>41544</v>
      </c>
    </row>
    <row r="667" spans="1:11" ht="15" x14ac:dyDescent="0.25">
      <c r="A667" s="21">
        <v>41551</v>
      </c>
      <c r="B667" s="19"/>
      <c r="C667" s="29">
        <f t="shared" si="31"/>
        <v>7.7990000000000004</v>
      </c>
      <c r="D667">
        <v>103.14</v>
      </c>
      <c r="E667" s="25">
        <v>3.3357144500000002</v>
      </c>
      <c r="F667" s="20">
        <f t="shared" si="33"/>
        <v>7.7990000000000004</v>
      </c>
      <c r="G667" s="23">
        <v>7799</v>
      </c>
      <c r="H667" s="23">
        <v>7809</v>
      </c>
      <c r="I667" s="24">
        <f t="shared" si="32"/>
        <v>41551</v>
      </c>
      <c r="J667" s="27">
        <v>41548</v>
      </c>
      <c r="K667" s="25">
        <v>3.3357144500000002</v>
      </c>
    </row>
    <row r="668" spans="1:11" ht="15" x14ac:dyDescent="0.25">
      <c r="A668" s="21">
        <v>41558</v>
      </c>
      <c r="B668" s="19"/>
      <c r="C668" s="29">
        <f t="shared" si="31"/>
        <v>7.7</v>
      </c>
      <c r="D668">
        <v>102.7</v>
      </c>
      <c r="E668" s="23"/>
      <c r="F668" s="20">
        <f t="shared" si="33"/>
        <v>7.7</v>
      </c>
      <c r="G668" s="23">
        <v>7700</v>
      </c>
      <c r="H668" s="23">
        <v>7428</v>
      </c>
      <c r="I668" s="24">
        <f t="shared" si="32"/>
        <v>41558</v>
      </c>
    </row>
    <row r="669" spans="1:11" ht="15" x14ac:dyDescent="0.25">
      <c r="A669" s="21">
        <v>41565</v>
      </c>
      <c r="B669" s="19"/>
      <c r="C669" s="29">
        <f t="shared" si="31"/>
        <v>7.7290000000000001</v>
      </c>
      <c r="D669">
        <v>101.51</v>
      </c>
      <c r="E669" s="23"/>
      <c r="F669" s="20">
        <f t="shared" si="33"/>
        <v>7.7290000000000001</v>
      </c>
      <c r="G669" s="23">
        <v>7729</v>
      </c>
      <c r="H669" s="23">
        <v>7896</v>
      </c>
      <c r="I669" s="24">
        <f t="shared" si="32"/>
        <v>41565</v>
      </c>
    </row>
    <row r="670" spans="1:11" ht="15" x14ac:dyDescent="0.25">
      <c r="A670" s="21">
        <v>41572</v>
      </c>
      <c r="B670" s="19"/>
      <c r="C670" s="29">
        <f t="shared" si="31"/>
        <v>7.7469999999999999</v>
      </c>
      <c r="D670">
        <v>97.57</v>
      </c>
      <c r="E670" s="23"/>
      <c r="F670" s="20">
        <f t="shared" si="33"/>
        <v>7.7469999999999999</v>
      </c>
      <c r="G670" s="23">
        <v>7747</v>
      </c>
      <c r="H670" s="23">
        <v>7853</v>
      </c>
      <c r="I670" s="24">
        <f t="shared" si="32"/>
        <v>41572</v>
      </c>
    </row>
    <row r="671" spans="1:11" ht="15" x14ac:dyDescent="0.25">
      <c r="A671" s="21">
        <v>41579</v>
      </c>
      <c r="B671" s="19"/>
      <c r="C671" s="29">
        <f t="shared" si="31"/>
        <v>7.7590000000000003</v>
      </c>
      <c r="D671">
        <v>96.94</v>
      </c>
      <c r="E671" s="25">
        <v>3.3866457500000009</v>
      </c>
      <c r="F671" s="20">
        <f t="shared" si="33"/>
        <v>7.7590000000000003</v>
      </c>
      <c r="G671" s="23">
        <v>7759</v>
      </c>
      <c r="H671" s="23">
        <v>7858</v>
      </c>
      <c r="I671" s="24">
        <f t="shared" si="32"/>
        <v>41579</v>
      </c>
      <c r="J671" s="27">
        <v>41579</v>
      </c>
      <c r="K671" s="25">
        <v>3.3866457500000009</v>
      </c>
    </row>
    <row r="672" spans="1:11" ht="15" x14ac:dyDescent="0.25">
      <c r="A672" s="21">
        <v>41586</v>
      </c>
      <c r="B672" s="19"/>
      <c r="C672" s="29">
        <f t="shared" si="31"/>
        <v>7.8970000000000002</v>
      </c>
      <c r="D672">
        <v>94.31</v>
      </c>
      <c r="E672" s="23"/>
      <c r="F672" s="20">
        <f t="shared" si="33"/>
        <v>7.8970000000000002</v>
      </c>
      <c r="G672" s="23">
        <v>7897</v>
      </c>
      <c r="H672" s="23">
        <v>7981</v>
      </c>
      <c r="I672" s="24">
        <f t="shared" si="32"/>
        <v>41586</v>
      </c>
    </row>
    <row r="673" spans="1:12" ht="15" x14ac:dyDescent="0.25">
      <c r="A673" s="21">
        <v>41593</v>
      </c>
      <c r="B673" s="19"/>
      <c r="C673" s="29">
        <f t="shared" si="31"/>
        <v>7.9169999999999998</v>
      </c>
      <c r="D673">
        <v>93.94</v>
      </c>
      <c r="E673" s="23"/>
      <c r="F673" s="20">
        <f t="shared" si="33"/>
        <v>7.9169999999999998</v>
      </c>
      <c r="G673" s="23">
        <v>7917</v>
      </c>
      <c r="H673" s="23">
        <v>7974</v>
      </c>
      <c r="I673" s="24">
        <f t="shared" si="32"/>
        <v>41593</v>
      </c>
    </row>
    <row r="674" spans="1:12" ht="15" x14ac:dyDescent="0.25">
      <c r="A674" s="21">
        <v>41600</v>
      </c>
      <c r="B674" s="19"/>
      <c r="C674" s="29">
        <f t="shared" si="31"/>
        <v>7.9580000000000002</v>
      </c>
      <c r="D674">
        <v>93.92</v>
      </c>
      <c r="E674" s="23"/>
      <c r="F674" s="20">
        <f t="shared" si="33"/>
        <v>7.9580000000000002</v>
      </c>
      <c r="G674" s="23">
        <v>7958</v>
      </c>
      <c r="H674" s="23">
        <v>8019</v>
      </c>
      <c r="I674" s="24">
        <f t="shared" si="32"/>
        <v>41600</v>
      </c>
    </row>
    <row r="675" spans="1:12" ht="15" x14ac:dyDescent="0.25">
      <c r="A675" s="21">
        <v>41607</v>
      </c>
      <c r="B675" s="19"/>
      <c r="C675" s="29">
        <f t="shared" si="31"/>
        <v>7.9960000000000004</v>
      </c>
      <c r="D675">
        <v>92.97</v>
      </c>
      <c r="E675" s="23"/>
      <c r="F675" s="20">
        <f t="shared" si="33"/>
        <v>7.9960000000000004</v>
      </c>
      <c r="G675" s="23">
        <v>7996</v>
      </c>
      <c r="H675" s="23">
        <v>8011</v>
      </c>
      <c r="I675" s="24">
        <f t="shared" si="32"/>
        <v>41607</v>
      </c>
    </row>
    <row r="676" spans="1:12" ht="15" x14ac:dyDescent="0.25">
      <c r="A676" s="21">
        <v>41614</v>
      </c>
      <c r="B676" s="19"/>
      <c r="C676" s="29">
        <f t="shared" si="31"/>
        <v>8.02</v>
      </c>
      <c r="D676">
        <v>96.21</v>
      </c>
      <c r="E676" s="25">
        <v>3.43338454</v>
      </c>
      <c r="F676" s="20">
        <f t="shared" si="33"/>
        <v>8.02</v>
      </c>
      <c r="G676" s="23">
        <v>8020</v>
      </c>
      <c r="H676" s="23">
        <v>8075</v>
      </c>
      <c r="I676" s="24">
        <f t="shared" si="32"/>
        <v>41614</v>
      </c>
      <c r="J676" s="27">
        <v>41609</v>
      </c>
      <c r="K676" s="25">
        <v>3.43338454</v>
      </c>
    </row>
    <row r="677" spans="1:12" ht="15" x14ac:dyDescent="0.25">
      <c r="A677" s="21">
        <v>41621</v>
      </c>
      <c r="B677" s="19"/>
      <c r="C677" s="29">
        <f t="shared" si="31"/>
        <v>8.0410000000000004</v>
      </c>
      <c r="D677">
        <v>97.23</v>
      </c>
      <c r="E677" s="23"/>
      <c r="F677" s="20">
        <f t="shared" si="33"/>
        <v>8.0410000000000004</v>
      </c>
      <c r="G677" s="23">
        <v>8041</v>
      </c>
      <c r="H677" s="23">
        <v>8058</v>
      </c>
      <c r="I677" s="24">
        <f t="shared" si="32"/>
        <v>41621</v>
      </c>
    </row>
    <row r="678" spans="1:12" ht="15" x14ac:dyDescent="0.25">
      <c r="A678" s="21">
        <v>41628</v>
      </c>
      <c r="B678" s="19"/>
      <c r="C678" s="29">
        <f t="shared" si="31"/>
        <v>8.0640000000000001</v>
      </c>
      <c r="D678">
        <v>97.85</v>
      </c>
      <c r="E678" s="23"/>
      <c r="F678" s="20">
        <f t="shared" si="33"/>
        <v>8.0640000000000001</v>
      </c>
      <c r="G678" s="23">
        <v>8064</v>
      </c>
      <c r="H678" s="23">
        <v>8111</v>
      </c>
      <c r="I678" s="24">
        <f t="shared" si="32"/>
        <v>41628</v>
      </c>
    </row>
    <row r="679" spans="1:12" ht="15" x14ac:dyDescent="0.25">
      <c r="A679" s="21">
        <v>41635</v>
      </c>
      <c r="B679" s="19"/>
      <c r="C679" s="29">
        <f t="shared" si="31"/>
        <v>8.0909999999999993</v>
      </c>
      <c r="D679">
        <v>99.15</v>
      </c>
      <c r="E679" s="23"/>
      <c r="F679" s="20">
        <f t="shared" si="33"/>
        <v>8.0909999999999993</v>
      </c>
      <c r="G679" s="23">
        <v>8091</v>
      </c>
      <c r="H679" s="23">
        <v>8121</v>
      </c>
      <c r="I679" s="24">
        <f t="shared" si="32"/>
        <v>41635</v>
      </c>
    </row>
    <row r="680" spans="1:12" ht="15" x14ac:dyDescent="0.25">
      <c r="A680" s="21">
        <v>41642</v>
      </c>
      <c r="B680" s="19"/>
      <c r="C680" s="29">
        <f t="shared" si="31"/>
        <v>8.109</v>
      </c>
      <c r="D680">
        <v>96.47</v>
      </c>
      <c r="E680" s="25">
        <v>3.4981148600000003</v>
      </c>
      <c r="F680" s="20">
        <f t="shared" si="33"/>
        <v>8.109</v>
      </c>
      <c r="G680" s="23">
        <v>8109</v>
      </c>
      <c r="H680" s="23">
        <v>8145</v>
      </c>
      <c r="I680" s="24">
        <f t="shared" si="32"/>
        <v>41642</v>
      </c>
      <c r="J680" s="27">
        <v>41640</v>
      </c>
      <c r="K680" s="25">
        <v>3.4981148600000003</v>
      </c>
      <c r="L680" s="46">
        <f>AVERAGE(K680:K730)</f>
        <v>4.1070772841666665</v>
      </c>
    </row>
    <row r="681" spans="1:12" ht="15" x14ac:dyDescent="0.25">
      <c r="A681" s="21">
        <v>41649</v>
      </c>
      <c r="B681" s="19"/>
      <c r="C681" s="29">
        <f t="shared" si="31"/>
        <v>8.1340000000000003</v>
      </c>
      <c r="D681">
        <v>92.42</v>
      </c>
      <c r="E681" s="23"/>
      <c r="F681" s="20">
        <f t="shared" si="33"/>
        <v>8.1340000000000003</v>
      </c>
      <c r="G681" s="23">
        <v>8134</v>
      </c>
      <c r="H681" s="23">
        <v>8159</v>
      </c>
      <c r="I681" s="24">
        <f t="shared" si="32"/>
        <v>41649</v>
      </c>
    </row>
    <row r="682" spans="1:12" ht="15" x14ac:dyDescent="0.25">
      <c r="A682" s="21">
        <v>41656</v>
      </c>
      <c r="B682" s="19"/>
      <c r="C682" s="29">
        <f t="shared" si="31"/>
        <v>8.1189999999999998</v>
      </c>
      <c r="D682">
        <v>92.98</v>
      </c>
      <c r="E682" s="23"/>
      <c r="F682" s="20">
        <f t="shared" si="33"/>
        <v>8.1189999999999998</v>
      </c>
      <c r="G682" s="23">
        <v>8119</v>
      </c>
      <c r="H682" s="23">
        <v>8052</v>
      </c>
      <c r="I682" s="24">
        <f t="shared" si="32"/>
        <v>41656</v>
      </c>
    </row>
    <row r="683" spans="1:12" ht="15" x14ac:dyDescent="0.25">
      <c r="A683" s="21">
        <v>41663</v>
      </c>
      <c r="B683" s="19"/>
      <c r="C683" s="29">
        <f t="shared" si="31"/>
        <v>8.1</v>
      </c>
      <c r="D683">
        <v>96.19</v>
      </c>
      <c r="E683" s="23"/>
      <c r="F683" s="20">
        <f t="shared" si="33"/>
        <v>8.1</v>
      </c>
      <c r="G683" s="23">
        <v>8100</v>
      </c>
      <c r="H683" s="23">
        <v>8044</v>
      </c>
      <c r="I683" s="24">
        <f t="shared" si="32"/>
        <v>41663</v>
      </c>
    </row>
    <row r="684" spans="1:12" ht="15" x14ac:dyDescent="0.25">
      <c r="A684" s="21">
        <v>41670</v>
      </c>
      <c r="B684" s="19"/>
      <c r="C684" s="29">
        <f t="shared" si="31"/>
        <v>8.0749999999999993</v>
      </c>
      <c r="D684">
        <v>97.29</v>
      </c>
      <c r="E684" s="23"/>
      <c r="F684" s="20">
        <f t="shared" si="33"/>
        <v>8.0749999999999993</v>
      </c>
      <c r="G684" s="23">
        <v>8075</v>
      </c>
      <c r="H684" s="23">
        <v>8044</v>
      </c>
      <c r="I684" s="24">
        <f t="shared" si="32"/>
        <v>41670</v>
      </c>
    </row>
    <row r="685" spans="1:12" ht="15" x14ac:dyDescent="0.25">
      <c r="A685" s="21">
        <v>41677</v>
      </c>
      <c r="B685" s="19"/>
      <c r="C685" s="29">
        <f t="shared" si="31"/>
        <v>8.0679999999999996</v>
      </c>
      <c r="D685">
        <v>97.78</v>
      </c>
      <c r="E685" s="25">
        <v>3.5948354699999996</v>
      </c>
      <c r="F685" s="20">
        <f t="shared" si="33"/>
        <v>8.0679999999999996</v>
      </c>
      <c r="G685" s="23">
        <v>8068</v>
      </c>
      <c r="H685" s="23">
        <v>8132</v>
      </c>
      <c r="I685" s="24">
        <f t="shared" si="32"/>
        <v>41677</v>
      </c>
      <c r="J685" s="27">
        <v>41671</v>
      </c>
      <c r="K685" s="25">
        <v>3.5948354699999996</v>
      </c>
    </row>
    <row r="686" spans="1:12" ht="15" x14ac:dyDescent="0.25">
      <c r="A686" s="21">
        <v>41684</v>
      </c>
      <c r="B686" s="19"/>
      <c r="C686" s="29">
        <f t="shared" si="31"/>
        <v>8.0920000000000005</v>
      </c>
      <c r="D686">
        <v>100.21</v>
      </c>
      <c r="E686" s="23"/>
      <c r="F686" s="20">
        <f t="shared" si="33"/>
        <v>8.0920000000000005</v>
      </c>
      <c r="G686" s="23">
        <v>8092</v>
      </c>
      <c r="H686" s="23">
        <v>8148</v>
      </c>
      <c r="I686" s="24">
        <f t="shared" si="32"/>
        <v>41684</v>
      </c>
    </row>
    <row r="687" spans="1:12" ht="15" x14ac:dyDescent="0.25">
      <c r="A687" s="21">
        <v>41691</v>
      </c>
      <c r="B687" s="19"/>
      <c r="C687" s="29">
        <f t="shared" si="31"/>
        <v>8.0960000000000001</v>
      </c>
      <c r="D687">
        <v>102.93</v>
      </c>
      <c r="E687" s="23"/>
      <c r="F687" s="20">
        <f t="shared" si="33"/>
        <v>8.0960000000000001</v>
      </c>
      <c r="G687" s="23">
        <v>8096</v>
      </c>
      <c r="H687" s="23">
        <v>8059</v>
      </c>
      <c r="I687" s="24">
        <f t="shared" si="32"/>
        <v>41691</v>
      </c>
    </row>
    <row r="688" spans="1:12" ht="15" x14ac:dyDescent="0.25">
      <c r="A688" s="21">
        <v>41698</v>
      </c>
      <c r="B688" s="19"/>
      <c r="C688" s="29">
        <f t="shared" si="31"/>
        <v>8.1039999999999992</v>
      </c>
      <c r="D688">
        <v>102.77</v>
      </c>
      <c r="E688" s="23"/>
      <c r="F688" s="20">
        <f t="shared" si="33"/>
        <v>8.1039999999999992</v>
      </c>
      <c r="G688" s="23">
        <v>8104</v>
      </c>
      <c r="H688" s="23">
        <v>8077</v>
      </c>
      <c r="I688" s="24">
        <f t="shared" si="32"/>
        <v>41698</v>
      </c>
    </row>
    <row r="689" spans="1:11" ht="15" x14ac:dyDescent="0.25">
      <c r="A689" s="21">
        <v>41705</v>
      </c>
      <c r="B689" s="19"/>
      <c r="C689" s="29">
        <f t="shared" si="31"/>
        <v>8.1170000000000009</v>
      </c>
      <c r="D689">
        <v>103.07</v>
      </c>
      <c r="E689" s="25">
        <v>3.7069177</v>
      </c>
      <c r="F689" s="20">
        <f t="shared" si="33"/>
        <v>8.1170000000000009</v>
      </c>
      <c r="G689" s="23">
        <v>8117</v>
      </c>
      <c r="H689" s="23">
        <v>8182</v>
      </c>
      <c r="I689" s="24">
        <f t="shared" si="32"/>
        <v>41705</v>
      </c>
      <c r="J689" s="27">
        <v>41699</v>
      </c>
      <c r="K689" s="25">
        <v>3.7069177</v>
      </c>
    </row>
    <row r="690" spans="1:11" ht="15" x14ac:dyDescent="0.25">
      <c r="A690" s="21">
        <v>41712</v>
      </c>
      <c r="B690" s="19"/>
      <c r="C690" s="29">
        <f t="shared" si="31"/>
        <v>8.1329999999999991</v>
      </c>
      <c r="D690">
        <v>99.55</v>
      </c>
      <c r="E690" s="23"/>
      <c r="F690" s="20">
        <f t="shared" si="33"/>
        <v>8.1329999999999991</v>
      </c>
      <c r="G690" s="23">
        <v>8133</v>
      </c>
      <c r="H690" s="23">
        <v>8215</v>
      </c>
      <c r="I690" s="24">
        <f t="shared" si="32"/>
        <v>41712</v>
      </c>
    </row>
    <row r="691" spans="1:11" ht="15" x14ac:dyDescent="0.25">
      <c r="A691" s="21">
        <v>41719</v>
      </c>
      <c r="B691" s="19"/>
      <c r="C691" s="29">
        <f t="shared" si="31"/>
        <v>8.1660000000000004</v>
      </c>
      <c r="D691">
        <v>99.77</v>
      </c>
      <c r="E691" s="23"/>
      <c r="F691" s="20">
        <f t="shared" si="33"/>
        <v>8.1660000000000004</v>
      </c>
      <c r="G691" s="23">
        <v>8166</v>
      </c>
      <c r="H691" s="23">
        <v>8190</v>
      </c>
      <c r="I691" s="24">
        <f t="shared" si="32"/>
        <v>41719</v>
      </c>
    </row>
    <row r="692" spans="1:11" ht="15" x14ac:dyDescent="0.25">
      <c r="A692" s="21">
        <v>41726</v>
      </c>
      <c r="B692" s="19"/>
      <c r="C692" s="29">
        <f t="shared" si="31"/>
        <v>8.1950000000000003</v>
      </c>
      <c r="D692">
        <v>100.66</v>
      </c>
      <c r="E692" s="23"/>
      <c r="F692" s="20">
        <f t="shared" si="33"/>
        <v>8.1950000000000003</v>
      </c>
      <c r="G692" s="23">
        <v>8195</v>
      </c>
      <c r="H692" s="23">
        <v>8192</v>
      </c>
      <c r="I692" s="24">
        <f t="shared" si="32"/>
        <v>41726</v>
      </c>
    </row>
    <row r="693" spans="1:11" ht="15" x14ac:dyDescent="0.25">
      <c r="A693" s="21">
        <v>41733</v>
      </c>
      <c r="B693" s="19"/>
      <c r="C693" s="29">
        <f t="shared" si="31"/>
        <v>8.2070000000000007</v>
      </c>
      <c r="D693">
        <v>100.46</v>
      </c>
      <c r="E693" s="25">
        <v>3.8043509499999995</v>
      </c>
      <c r="F693" s="20">
        <f t="shared" si="33"/>
        <v>8.2070000000000007</v>
      </c>
      <c r="G693" s="23">
        <v>8207</v>
      </c>
      <c r="H693" s="23">
        <v>8229</v>
      </c>
      <c r="I693" s="24">
        <f t="shared" si="32"/>
        <v>41733</v>
      </c>
      <c r="J693" s="27">
        <v>41730</v>
      </c>
      <c r="K693" s="25">
        <v>3.8043509499999995</v>
      </c>
    </row>
    <row r="694" spans="1:11" ht="15" x14ac:dyDescent="0.25">
      <c r="A694" s="21">
        <v>41740</v>
      </c>
      <c r="B694" s="19"/>
      <c r="C694" s="29">
        <f t="shared" si="31"/>
        <v>8.2279999999999998</v>
      </c>
      <c r="D694">
        <v>102.72</v>
      </c>
      <c r="E694" s="23"/>
      <c r="F694" s="20">
        <f t="shared" si="33"/>
        <v>8.2279999999999998</v>
      </c>
      <c r="G694" s="23">
        <v>8228</v>
      </c>
      <c r="H694" s="23">
        <v>8301</v>
      </c>
      <c r="I694" s="24">
        <f t="shared" si="32"/>
        <v>41740</v>
      </c>
    </row>
    <row r="695" spans="1:11" ht="15" x14ac:dyDescent="0.25">
      <c r="A695" s="21">
        <v>41747</v>
      </c>
      <c r="B695" s="19"/>
      <c r="C695" s="29">
        <f t="shared" si="31"/>
        <v>8.2710000000000008</v>
      </c>
      <c r="D695">
        <v>103.95</v>
      </c>
      <c r="E695" s="23"/>
      <c r="F695" s="20">
        <f t="shared" si="33"/>
        <v>8.2710000000000008</v>
      </c>
      <c r="G695" s="23">
        <v>8271</v>
      </c>
      <c r="H695" s="23">
        <v>8360</v>
      </c>
      <c r="I695" s="24">
        <f t="shared" si="32"/>
        <v>41747</v>
      </c>
    </row>
    <row r="696" spans="1:11" ht="15" x14ac:dyDescent="0.25">
      <c r="A696" s="21">
        <v>41754</v>
      </c>
      <c r="B696" s="19"/>
      <c r="C696" s="29">
        <f t="shared" si="31"/>
        <v>8.3109999999999999</v>
      </c>
      <c r="D696">
        <v>102.11</v>
      </c>
      <c r="E696" s="23"/>
      <c r="F696" s="20">
        <f t="shared" si="33"/>
        <v>8.3109999999999999</v>
      </c>
      <c r="G696" s="23">
        <v>8311</v>
      </c>
      <c r="H696" s="23">
        <v>8352</v>
      </c>
      <c r="I696" s="24">
        <f t="shared" si="32"/>
        <v>41754</v>
      </c>
    </row>
    <row r="697" spans="1:11" ht="15" x14ac:dyDescent="0.25">
      <c r="A697" s="21">
        <v>41761</v>
      </c>
      <c r="B697" s="19"/>
      <c r="C697" s="29">
        <f t="shared" si="31"/>
        <v>8.3409999999999993</v>
      </c>
      <c r="D697">
        <v>100.51</v>
      </c>
      <c r="E697" s="25">
        <v>3.9252663000000001</v>
      </c>
      <c r="F697" s="20">
        <f t="shared" si="33"/>
        <v>8.3409999999999993</v>
      </c>
      <c r="G697" s="23">
        <v>8341</v>
      </c>
      <c r="H697" s="23">
        <v>8350</v>
      </c>
      <c r="I697" s="24">
        <f t="shared" si="32"/>
        <v>41761</v>
      </c>
      <c r="J697" s="27">
        <v>41760</v>
      </c>
      <c r="K697" s="25">
        <v>3.9252663000000001</v>
      </c>
    </row>
    <row r="698" spans="1:11" ht="15" x14ac:dyDescent="0.25">
      <c r="A698" s="21">
        <v>41768</v>
      </c>
      <c r="B698" s="19"/>
      <c r="C698" s="29">
        <f t="shared" si="31"/>
        <v>8.3729999999999993</v>
      </c>
      <c r="D698">
        <v>100.29</v>
      </c>
      <c r="E698" s="23"/>
      <c r="F698" s="20">
        <f t="shared" si="33"/>
        <v>8.3729999999999993</v>
      </c>
      <c r="G698" s="23">
        <v>8373</v>
      </c>
      <c r="H698" s="23">
        <v>8428</v>
      </c>
      <c r="I698" s="24">
        <f t="shared" si="32"/>
        <v>41768</v>
      </c>
    </row>
    <row r="699" spans="1:11" ht="15" x14ac:dyDescent="0.25">
      <c r="A699" s="21">
        <v>41775</v>
      </c>
      <c r="B699" s="19"/>
      <c r="C699" s="29">
        <f t="shared" si="31"/>
        <v>8.391</v>
      </c>
      <c r="D699">
        <v>101.92</v>
      </c>
      <c r="E699" s="23"/>
      <c r="F699" s="20">
        <f t="shared" si="33"/>
        <v>8.391</v>
      </c>
      <c r="G699" s="23">
        <v>8391</v>
      </c>
      <c r="H699" s="23">
        <v>8434</v>
      </c>
      <c r="I699" s="24">
        <f t="shared" si="32"/>
        <v>41775</v>
      </c>
    </row>
    <row r="700" spans="1:11" ht="15" x14ac:dyDescent="0.25">
      <c r="A700" s="21">
        <v>41782</v>
      </c>
      <c r="B700" s="19"/>
      <c r="C700" s="29">
        <f t="shared" si="31"/>
        <v>8.4209999999999994</v>
      </c>
      <c r="D700">
        <v>103.82</v>
      </c>
      <c r="E700" s="23"/>
      <c r="F700" s="20">
        <f t="shared" si="33"/>
        <v>8.4209999999999994</v>
      </c>
      <c r="G700" s="23">
        <v>8421</v>
      </c>
      <c r="H700" s="23">
        <v>8472</v>
      </c>
      <c r="I700" s="24">
        <f t="shared" si="32"/>
        <v>41782</v>
      </c>
    </row>
    <row r="701" spans="1:11" ht="15" x14ac:dyDescent="0.25">
      <c r="A701" s="21">
        <v>41789</v>
      </c>
      <c r="B701" s="19"/>
      <c r="C701" s="29">
        <f t="shared" si="31"/>
        <v>8.4290000000000003</v>
      </c>
      <c r="D701">
        <v>103.95</v>
      </c>
      <c r="E701" s="23"/>
      <c r="F701" s="20">
        <f t="shared" si="33"/>
        <v>8.4290000000000003</v>
      </c>
      <c r="G701" s="23">
        <v>8429</v>
      </c>
      <c r="H701" s="23">
        <v>8383</v>
      </c>
      <c r="I701" s="24">
        <f t="shared" si="32"/>
        <v>41789</v>
      </c>
    </row>
    <row r="702" spans="1:11" ht="15" x14ac:dyDescent="0.25">
      <c r="A702" s="21">
        <v>41796</v>
      </c>
      <c r="B702" s="19"/>
      <c r="C702" s="29">
        <f t="shared" si="31"/>
        <v>8.4369999999999994</v>
      </c>
      <c r="D702">
        <v>103.23</v>
      </c>
      <c r="E702" s="25">
        <v>4.0791982200000003</v>
      </c>
      <c r="F702" s="20">
        <f t="shared" si="33"/>
        <v>8.4369999999999994</v>
      </c>
      <c r="G702" s="23">
        <v>8437</v>
      </c>
      <c r="H702" s="23">
        <v>8460</v>
      </c>
      <c r="I702" s="24">
        <f t="shared" si="32"/>
        <v>41796</v>
      </c>
      <c r="J702" s="27">
        <v>41791</v>
      </c>
      <c r="K702" s="25">
        <v>4.0791982200000003</v>
      </c>
    </row>
    <row r="703" spans="1:11" ht="15" x14ac:dyDescent="0.25">
      <c r="A703" s="21">
        <v>41803</v>
      </c>
      <c r="B703" s="19"/>
      <c r="C703" s="29">
        <f t="shared" si="31"/>
        <v>8.4480000000000004</v>
      </c>
      <c r="D703">
        <v>105.97</v>
      </c>
      <c r="E703" s="23"/>
      <c r="F703" s="20">
        <f t="shared" si="33"/>
        <v>8.4480000000000004</v>
      </c>
      <c r="G703" s="23">
        <v>8448</v>
      </c>
      <c r="H703" s="23">
        <v>8477</v>
      </c>
      <c r="I703" s="24">
        <f t="shared" si="32"/>
        <v>41803</v>
      </c>
    </row>
    <row r="704" spans="1:11" ht="15" x14ac:dyDescent="0.25">
      <c r="A704" s="21">
        <v>41810</v>
      </c>
      <c r="B704" s="19"/>
      <c r="C704" s="29">
        <f t="shared" si="31"/>
        <v>8.4420000000000002</v>
      </c>
      <c r="D704">
        <v>107.23</v>
      </c>
      <c r="E704" s="23"/>
      <c r="F704" s="20">
        <f t="shared" si="33"/>
        <v>8.4420000000000002</v>
      </c>
      <c r="G704" s="23">
        <v>8442</v>
      </c>
      <c r="H704" s="23">
        <v>8446</v>
      </c>
      <c r="I704" s="24">
        <f t="shared" si="32"/>
        <v>41810</v>
      </c>
    </row>
    <row r="705" spans="1:11" ht="15" x14ac:dyDescent="0.25">
      <c r="A705" s="21">
        <v>41817</v>
      </c>
      <c r="B705" s="19"/>
      <c r="C705" s="29">
        <f t="shared" si="31"/>
        <v>8.4559999999999995</v>
      </c>
      <c r="D705">
        <v>106.69</v>
      </c>
      <c r="E705" s="23"/>
      <c r="F705" s="20">
        <f t="shared" si="33"/>
        <v>8.4559999999999995</v>
      </c>
      <c r="G705" s="23">
        <v>8456</v>
      </c>
      <c r="H705" s="23">
        <v>8442</v>
      </c>
      <c r="I705" s="24">
        <f t="shared" si="32"/>
        <v>41817</v>
      </c>
    </row>
    <row r="706" spans="1:11" ht="15" x14ac:dyDescent="0.25">
      <c r="A706" s="21">
        <v>41824</v>
      </c>
      <c r="B706" s="19"/>
      <c r="C706" s="29">
        <f t="shared" ref="C706:C769" si="34">+F706</f>
        <v>8.4700000000000006</v>
      </c>
      <c r="D706">
        <v>105.52</v>
      </c>
      <c r="E706" s="25">
        <v>4.1882721100000007</v>
      </c>
      <c r="F706" s="20">
        <f t="shared" si="33"/>
        <v>8.4700000000000006</v>
      </c>
      <c r="G706" s="23">
        <v>8470</v>
      </c>
      <c r="H706" s="23">
        <v>8514</v>
      </c>
      <c r="I706" s="24">
        <f t="shared" si="32"/>
        <v>41824</v>
      </c>
      <c r="J706" s="27">
        <v>41821</v>
      </c>
      <c r="K706" s="25">
        <v>4.1882721100000007</v>
      </c>
    </row>
    <row r="707" spans="1:11" ht="15" x14ac:dyDescent="0.25">
      <c r="A707" s="21">
        <v>41831</v>
      </c>
      <c r="B707" s="19"/>
      <c r="C707" s="29">
        <f t="shared" si="34"/>
        <v>8.4990000000000006</v>
      </c>
      <c r="D707">
        <v>103.25</v>
      </c>
      <c r="E707" s="23"/>
      <c r="F707" s="20">
        <f t="shared" si="33"/>
        <v>8.4990000000000006</v>
      </c>
      <c r="G707" s="23">
        <v>8499</v>
      </c>
      <c r="H707" s="23">
        <v>8592</v>
      </c>
      <c r="I707" s="24">
        <f t="shared" ref="I707:I770" si="35">+A707</f>
        <v>41831</v>
      </c>
    </row>
    <row r="708" spans="1:11" ht="15" x14ac:dyDescent="0.25">
      <c r="A708" s="21">
        <v>41838</v>
      </c>
      <c r="B708" s="19"/>
      <c r="C708" s="29">
        <f t="shared" si="34"/>
        <v>8.5280000000000005</v>
      </c>
      <c r="D708">
        <v>102.37</v>
      </c>
      <c r="E708" s="23"/>
      <c r="F708" s="20">
        <f t="shared" si="33"/>
        <v>8.5280000000000005</v>
      </c>
      <c r="G708" s="23">
        <v>8528</v>
      </c>
      <c r="H708" s="23">
        <v>8565</v>
      </c>
      <c r="I708" s="24">
        <f t="shared" si="35"/>
        <v>41838</v>
      </c>
    </row>
    <row r="709" spans="1:11" ht="15" x14ac:dyDescent="0.25">
      <c r="A709" s="21">
        <v>41845</v>
      </c>
      <c r="B709" s="19"/>
      <c r="C709" s="29">
        <f t="shared" si="34"/>
        <v>8.5289999999999999</v>
      </c>
      <c r="D709">
        <v>104.35</v>
      </c>
      <c r="E709" s="23"/>
      <c r="F709" s="20">
        <f t="shared" si="33"/>
        <v>8.5289999999999999</v>
      </c>
      <c r="G709" s="23">
        <v>8529</v>
      </c>
      <c r="H709" s="23">
        <v>8443</v>
      </c>
      <c r="I709" s="24">
        <f t="shared" si="35"/>
        <v>41845</v>
      </c>
    </row>
    <row r="710" spans="1:11" ht="15" x14ac:dyDescent="0.25">
      <c r="A710" s="21">
        <v>41852</v>
      </c>
      <c r="B710" s="19"/>
      <c r="C710" s="29">
        <f t="shared" si="34"/>
        <v>8.5129999999999999</v>
      </c>
      <c r="D710">
        <v>102.19</v>
      </c>
      <c r="E710" s="25">
        <v>4.2913315599999997</v>
      </c>
      <c r="F710" s="20">
        <f t="shared" si="33"/>
        <v>8.5129999999999999</v>
      </c>
      <c r="G710" s="23">
        <v>8513</v>
      </c>
      <c r="H710" s="23">
        <v>8453</v>
      </c>
      <c r="I710" s="24">
        <f t="shared" si="35"/>
        <v>41852</v>
      </c>
      <c r="J710" s="27">
        <v>41852</v>
      </c>
      <c r="K710" s="25">
        <v>4.2913315599999997</v>
      </c>
    </row>
    <row r="711" spans="1:11" ht="15" x14ac:dyDescent="0.25">
      <c r="A711" s="21">
        <v>41859</v>
      </c>
      <c r="B711" s="19"/>
      <c r="C711" s="29">
        <f t="shared" si="34"/>
        <v>8.5039999999999996</v>
      </c>
      <c r="D711">
        <v>97.5</v>
      </c>
      <c r="E711" s="23"/>
      <c r="F711" s="20">
        <f t="shared" si="33"/>
        <v>8.5039999999999996</v>
      </c>
      <c r="G711" s="23">
        <v>8504</v>
      </c>
      <c r="H711" s="23">
        <v>8556</v>
      </c>
      <c r="I711" s="24">
        <f t="shared" si="35"/>
        <v>41859</v>
      </c>
    </row>
    <row r="712" spans="1:11" ht="15" x14ac:dyDescent="0.25">
      <c r="A712" s="21">
        <v>41866</v>
      </c>
      <c r="B712" s="19"/>
      <c r="C712" s="29">
        <f t="shared" si="34"/>
        <v>8.5069999999999997</v>
      </c>
      <c r="D712">
        <v>97.17</v>
      </c>
      <c r="E712" s="23"/>
      <c r="F712" s="20">
        <f t="shared" si="33"/>
        <v>8.5069999999999997</v>
      </c>
      <c r="G712" s="23">
        <v>8507</v>
      </c>
      <c r="H712" s="23">
        <v>8577</v>
      </c>
      <c r="I712" s="24">
        <f t="shared" si="35"/>
        <v>41866</v>
      </c>
    </row>
    <row r="713" spans="1:11" ht="15" x14ac:dyDescent="0.25">
      <c r="A713" s="21">
        <v>41873</v>
      </c>
      <c r="B713" s="19"/>
      <c r="C713" s="29">
        <f t="shared" si="34"/>
        <v>8.5540000000000003</v>
      </c>
      <c r="D713">
        <v>94.95</v>
      </c>
      <c r="E713" s="23"/>
      <c r="F713" s="20">
        <f t="shared" si="33"/>
        <v>8.5540000000000003</v>
      </c>
      <c r="G713" s="23">
        <v>8554</v>
      </c>
      <c r="H713" s="23">
        <v>8631</v>
      </c>
      <c r="I713" s="24">
        <f t="shared" si="35"/>
        <v>41873</v>
      </c>
    </row>
    <row r="714" spans="1:11" ht="15" x14ac:dyDescent="0.25">
      <c r="A714" s="21">
        <v>41880</v>
      </c>
      <c r="B714" s="19"/>
      <c r="C714" s="29">
        <f t="shared" si="34"/>
        <v>8.5990000000000002</v>
      </c>
      <c r="D714">
        <v>96.25</v>
      </c>
      <c r="E714" s="23"/>
      <c r="F714" s="20">
        <f t="shared" si="33"/>
        <v>8.5990000000000002</v>
      </c>
      <c r="G714" s="23">
        <v>8599</v>
      </c>
      <c r="H714" s="23">
        <v>8630</v>
      </c>
      <c r="I714" s="24">
        <f t="shared" si="35"/>
        <v>41880</v>
      </c>
    </row>
    <row r="715" spans="1:11" ht="15" x14ac:dyDescent="0.25">
      <c r="A715" s="21">
        <v>41887</v>
      </c>
      <c r="B715" s="19"/>
      <c r="C715" s="29">
        <f t="shared" si="34"/>
        <v>8.6069999999999993</v>
      </c>
      <c r="D715">
        <v>94.06</v>
      </c>
      <c r="E715" s="25">
        <v>4.3670541400000005</v>
      </c>
      <c r="F715" s="20">
        <f t="shared" si="33"/>
        <v>8.6069999999999993</v>
      </c>
      <c r="G715" s="23">
        <v>8607</v>
      </c>
      <c r="H715" s="23">
        <v>8590</v>
      </c>
      <c r="I715" s="24">
        <f t="shared" si="35"/>
        <v>41887</v>
      </c>
      <c r="J715" s="27">
        <v>41883</v>
      </c>
      <c r="K715" s="25">
        <v>4.3670541400000005</v>
      </c>
    </row>
    <row r="716" spans="1:11" ht="15" x14ac:dyDescent="0.25">
      <c r="A716" s="21">
        <v>41894</v>
      </c>
      <c r="B716" s="19"/>
      <c r="C716" s="29">
        <f t="shared" si="34"/>
        <v>8.6720000000000006</v>
      </c>
      <c r="D716">
        <v>92.43</v>
      </c>
      <c r="E716" s="23"/>
      <c r="F716" s="20">
        <f t="shared" si="33"/>
        <v>8.6720000000000006</v>
      </c>
      <c r="G716" s="23">
        <v>8672</v>
      </c>
      <c r="H716" s="23">
        <v>8838</v>
      </c>
      <c r="I716" s="24">
        <f t="shared" si="35"/>
        <v>41894</v>
      </c>
    </row>
    <row r="717" spans="1:11" ht="15" x14ac:dyDescent="0.25">
      <c r="A717" s="21">
        <v>41901</v>
      </c>
      <c r="B717" s="19"/>
      <c r="C717" s="29">
        <f t="shared" si="34"/>
        <v>8.7309999999999999</v>
      </c>
      <c r="D717">
        <v>93.52</v>
      </c>
      <c r="E717" s="23"/>
      <c r="F717" s="20">
        <f t="shared" si="33"/>
        <v>8.7309999999999999</v>
      </c>
      <c r="G717" s="23">
        <v>8731</v>
      </c>
      <c r="H717" s="23">
        <v>8867</v>
      </c>
      <c r="I717" s="24">
        <f t="shared" si="35"/>
        <v>41901</v>
      </c>
    </row>
    <row r="718" spans="1:11" ht="15" x14ac:dyDescent="0.25">
      <c r="A718" s="21">
        <v>41908</v>
      </c>
      <c r="B718" s="19"/>
      <c r="C718" s="29">
        <f t="shared" si="34"/>
        <v>8.7829999999999995</v>
      </c>
      <c r="D718">
        <v>93.15</v>
      </c>
      <c r="E718" s="23"/>
      <c r="F718" s="20">
        <f t="shared" si="33"/>
        <v>8.7829999999999995</v>
      </c>
      <c r="G718" s="23">
        <v>8783</v>
      </c>
      <c r="H718" s="23">
        <v>8837</v>
      </c>
      <c r="I718" s="24">
        <f t="shared" si="35"/>
        <v>41908</v>
      </c>
    </row>
    <row r="719" spans="1:11" ht="15" x14ac:dyDescent="0.25">
      <c r="A719" s="21">
        <v>41915</v>
      </c>
      <c r="B719" s="19"/>
      <c r="C719" s="29">
        <f t="shared" si="34"/>
        <v>8.8539999999999992</v>
      </c>
      <c r="D719">
        <v>91.44</v>
      </c>
      <c r="E719" s="25">
        <v>4.4883259200000012</v>
      </c>
      <c r="F719" s="20">
        <f t="shared" si="33"/>
        <v>8.8539999999999992</v>
      </c>
      <c r="G719" s="23">
        <v>8854</v>
      </c>
      <c r="H719" s="23">
        <v>8875</v>
      </c>
      <c r="I719" s="24">
        <f t="shared" si="35"/>
        <v>41915</v>
      </c>
      <c r="J719" s="27">
        <v>41913</v>
      </c>
      <c r="K719" s="25">
        <v>4.4883259200000012</v>
      </c>
    </row>
    <row r="720" spans="1:11" ht="15" x14ac:dyDescent="0.25">
      <c r="A720" s="21">
        <v>41922</v>
      </c>
      <c r="B720" s="19"/>
      <c r="C720" s="29">
        <f t="shared" si="34"/>
        <v>8.8829999999999991</v>
      </c>
      <c r="D720">
        <v>87.63</v>
      </c>
      <c r="E720" s="23"/>
      <c r="F720" s="20">
        <f t="shared" si="33"/>
        <v>8.8829999999999991</v>
      </c>
      <c r="G720" s="23">
        <v>8883</v>
      </c>
      <c r="H720" s="23">
        <v>8951</v>
      </c>
      <c r="I720" s="24">
        <f t="shared" si="35"/>
        <v>41922</v>
      </c>
    </row>
    <row r="721" spans="1:12" ht="15" x14ac:dyDescent="0.25">
      <c r="A721" s="21">
        <v>41929</v>
      </c>
      <c r="B721" s="19"/>
      <c r="C721" s="29">
        <f t="shared" si="34"/>
        <v>8.8989999999999991</v>
      </c>
      <c r="D721">
        <v>82.88</v>
      </c>
      <c r="E721" s="23"/>
      <c r="F721" s="20">
        <f t="shared" si="33"/>
        <v>8.8989999999999991</v>
      </c>
      <c r="G721" s="23">
        <v>8899</v>
      </c>
      <c r="H721" s="23">
        <v>8934</v>
      </c>
      <c r="I721" s="24">
        <f t="shared" si="35"/>
        <v>41929</v>
      </c>
    </row>
    <row r="722" spans="1:12" ht="15" x14ac:dyDescent="0.25">
      <c r="A722" s="21">
        <v>41936</v>
      </c>
      <c r="B722" s="19"/>
      <c r="C722" s="29">
        <f t="shared" si="34"/>
        <v>8.9329999999999998</v>
      </c>
      <c r="D722">
        <v>82.12</v>
      </c>
      <c r="E722" s="23"/>
      <c r="F722" s="20">
        <f t="shared" si="33"/>
        <v>8.9329999999999998</v>
      </c>
      <c r="G722" s="23">
        <v>8933</v>
      </c>
      <c r="H722" s="23">
        <v>8970</v>
      </c>
      <c r="I722" s="24">
        <f t="shared" si="35"/>
        <v>41936</v>
      </c>
    </row>
    <row r="723" spans="1:12" ht="15" x14ac:dyDescent="0.25">
      <c r="A723" s="21">
        <v>41943</v>
      </c>
      <c r="B723" s="19"/>
      <c r="C723" s="29">
        <f t="shared" si="34"/>
        <v>8.9570000000000007</v>
      </c>
      <c r="D723">
        <v>81.290000000000006</v>
      </c>
      <c r="E723" s="23"/>
      <c r="F723" s="20">
        <f t="shared" si="33"/>
        <v>8.9570000000000007</v>
      </c>
      <c r="G723" s="23">
        <v>8957</v>
      </c>
      <c r="H723" s="23">
        <v>8972</v>
      </c>
      <c r="I723" s="24">
        <f t="shared" si="35"/>
        <v>41943</v>
      </c>
    </row>
    <row r="724" spans="1:12" ht="15" x14ac:dyDescent="0.25">
      <c r="A724" s="21">
        <v>41950</v>
      </c>
      <c r="B724" s="19"/>
      <c r="C724" s="29">
        <f t="shared" si="34"/>
        <v>8.9849999999999994</v>
      </c>
      <c r="D724">
        <v>78.239999999999995</v>
      </c>
      <c r="E724" s="25">
        <v>4.5888826000000007</v>
      </c>
      <c r="F724" s="20">
        <f t="shared" si="33"/>
        <v>8.9849999999999994</v>
      </c>
      <c r="G724" s="23">
        <v>8985</v>
      </c>
      <c r="H724" s="23">
        <v>9063</v>
      </c>
      <c r="I724" s="24">
        <f t="shared" si="35"/>
        <v>41950</v>
      </c>
      <c r="J724" s="27">
        <v>41944</v>
      </c>
      <c r="K724" s="25">
        <v>4.5888826000000007</v>
      </c>
    </row>
    <row r="725" spans="1:12" ht="15" x14ac:dyDescent="0.25">
      <c r="A725" s="21">
        <v>41957</v>
      </c>
      <c r="B725" s="19"/>
      <c r="C725" s="29">
        <f t="shared" si="34"/>
        <v>9.0020000000000007</v>
      </c>
      <c r="D725">
        <v>76.5</v>
      </c>
      <c r="E725" s="23"/>
      <c r="F725" s="20">
        <f t="shared" si="33"/>
        <v>9.0020000000000007</v>
      </c>
      <c r="G725" s="23">
        <v>9002</v>
      </c>
      <c r="H725" s="23">
        <v>9004</v>
      </c>
      <c r="I725" s="24">
        <f t="shared" si="35"/>
        <v>41957</v>
      </c>
    </row>
    <row r="726" spans="1:12" ht="15" x14ac:dyDescent="0.25">
      <c r="A726" s="21">
        <v>41964</v>
      </c>
      <c r="B726" s="19"/>
      <c r="C726" s="29">
        <f t="shared" si="34"/>
        <v>9.0289999999999999</v>
      </c>
      <c r="D726">
        <v>75.38</v>
      </c>
      <c r="E726" s="23"/>
      <c r="F726" s="20">
        <f t="shared" si="33"/>
        <v>9.0289999999999999</v>
      </c>
      <c r="G726" s="23">
        <v>9029</v>
      </c>
      <c r="H726" s="23">
        <v>9077</v>
      </c>
      <c r="I726" s="24">
        <f t="shared" si="35"/>
        <v>41964</v>
      </c>
    </row>
    <row r="727" spans="1:12" ht="15" x14ac:dyDescent="0.25">
      <c r="A727" s="21">
        <v>41971</v>
      </c>
      <c r="B727" s="19"/>
      <c r="C727" s="29">
        <f t="shared" si="34"/>
        <v>9.0570000000000004</v>
      </c>
      <c r="D727">
        <v>72.36</v>
      </c>
      <c r="E727" s="23"/>
      <c r="F727" s="20">
        <f t="shared" si="33"/>
        <v>9.0570000000000004</v>
      </c>
      <c r="G727" s="23">
        <v>9057</v>
      </c>
      <c r="H727" s="23">
        <v>9083</v>
      </c>
      <c r="I727" s="24">
        <f t="shared" si="35"/>
        <v>41971</v>
      </c>
    </row>
    <row r="728" spans="1:12" ht="15" x14ac:dyDescent="0.25">
      <c r="A728" s="21">
        <v>41978</v>
      </c>
      <c r="B728" s="19"/>
      <c r="C728" s="29">
        <f t="shared" si="34"/>
        <v>9.0709999999999997</v>
      </c>
      <c r="D728">
        <v>67.180000000000007</v>
      </c>
      <c r="E728" s="25">
        <v>4.7523775799999992</v>
      </c>
      <c r="F728" s="20">
        <f t="shared" si="33"/>
        <v>9.0709999999999997</v>
      </c>
      <c r="G728" s="23">
        <v>9071</v>
      </c>
      <c r="H728" s="23">
        <v>9118</v>
      </c>
      <c r="I728" s="24">
        <f t="shared" si="35"/>
        <v>41978</v>
      </c>
      <c r="J728" s="27">
        <v>41974</v>
      </c>
      <c r="K728" s="25">
        <v>4.7523775799999992</v>
      </c>
    </row>
    <row r="729" spans="1:12" ht="15" x14ac:dyDescent="0.25">
      <c r="A729" s="21">
        <v>41985</v>
      </c>
      <c r="B729" s="19"/>
      <c r="C729" s="29">
        <f t="shared" si="34"/>
        <v>9.1039999999999992</v>
      </c>
      <c r="D729">
        <v>61.14</v>
      </c>
      <c r="E729" s="23"/>
      <c r="F729" s="20">
        <f t="shared" si="33"/>
        <v>9.1039999999999992</v>
      </c>
      <c r="G729" s="23">
        <v>9104</v>
      </c>
      <c r="H729" s="23">
        <v>9137</v>
      </c>
      <c r="I729" s="24">
        <f t="shared" si="35"/>
        <v>41985</v>
      </c>
    </row>
    <row r="730" spans="1:12" ht="15" x14ac:dyDescent="0.25">
      <c r="A730" s="21">
        <v>41992</v>
      </c>
      <c r="B730" s="19"/>
      <c r="C730" s="29">
        <f t="shared" si="34"/>
        <v>9.1159999999999997</v>
      </c>
      <c r="D730">
        <v>55.89</v>
      </c>
      <c r="E730" s="23"/>
      <c r="F730" s="20">
        <f t="shared" ref="F730:F793" si="36">+G730/1000</f>
        <v>9.1159999999999997</v>
      </c>
      <c r="G730" s="23">
        <v>9116</v>
      </c>
      <c r="H730" s="23">
        <v>9127</v>
      </c>
      <c r="I730" s="24">
        <f t="shared" si="35"/>
        <v>41992</v>
      </c>
    </row>
    <row r="731" spans="1:12" ht="15" x14ac:dyDescent="0.25">
      <c r="A731" s="21">
        <v>41999</v>
      </c>
      <c r="B731" s="19"/>
      <c r="C731" s="29">
        <f t="shared" si="34"/>
        <v>9.1259999999999994</v>
      </c>
      <c r="D731">
        <v>55.58</v>
      </c>
      <c r="E731" s="23"/>
      <c r="F731" s="20">
        <f t="shared" si="36"/>
        <v>9.1259999999999994</v>
      </c>
      <c r="G731" s="23">
        <v>9126</v>
      </c>
      <c r="H731" s="23">
        <v>9121</v>
      </c>
      <c r="I731" s="24">
        <f t="shared" si="35"/>
        <v>41999</v>
      </c>
    </row>
    <row r="732" spans="1:12" ht="15" x14ac:dyDescent="0.25">
      <c r="A732" s="21">
        <v>42006</v>
      </c>
      <c r="B732" s="19">
        <v>2015</v>
      </c>
      <c r="C732" s="29">
        <f t="shared" si="34"/>
        <v>9.1289999999999996</v>
      </c>
      <c r="D732">
        <v>53.44</v>
      </c>
      <c r="E732" s="25">
        <v>4.6456178100000001</v>
      </c>
      <c r="F732" s="20">
        <f t="shared" si="36"/>
        <v>9.1289999999999996</v>
      </c>
      <c r="G732" s="23">
        <v>9129</v>
      </c>
      <c r="H732" s="23">
        <v>9132</v>
      </c>
      <c r="I732" s="24">
        <f t="shared" si="35"/>
        <v>42006</v>
      </c>
      <c r="J732" s="27">
        <v>42005</v>
      </c>
      <c r="K732" s="25">
        <v>4.6456178100000001</v>
      </c>
      <c r="L732" s="46">
        <f>AVERAGE(K732:K782)</f>
        <v>4.7788755683333335</v>
      </c>
    </row>
    <row r="733" spans="1:12" ht="15" x14ac:dyDescent="0.25">
      <c r="A733" s="21">
        <v>42013</v>
      </c>
      <c r="B733" s="19"/>
      <c r="C733" s="29">
        <f t="shared" si="34"/>
        <v>9.1430000000000007</v>
      </c>
      <c r="D733">
        <v>48.77</v>
      </c>
      <c r="E733" s="23"/>
      <c r="F733" s="20">
        <f t="shared" si="36"/>
        <v>9.1430000000000007</v>
      </c>
      <c r="G733" s="23">
        <v>9143</v>
      </c>
      <c r="H733" s="23">
        <v>9192</v>
      </c>
      <c r="I733" s="24">
        <f t="shared" si="35"/>
        <v>42013</v>
      </c>
    </row>
    <row r="734" spans="1:12" ht="15" x14ac:dyDescent="0.25">
      <c r="A734" s="21">
        <v>42020</v>
      </c>
      <c r="B734" s="19"/>
      <c r="C734" s="29">
        <f t="shared" si="34"/>
        <v>9.1579999999999995</v>
      </c>
      <c r="D734">
        <v>47.07</v>
      </c>
      <c r="E734" s="23"/>
      <c r="F734" s="20">
        <f t="shared" si="36"/>
        <v>9.1579999999999995</v>
      </c>
      <c r="G734" s="23">
        <v>9158</v>
      </c>
      <c r="H734" s="23">
        <v>9186</v>
      </c>
      <c r="I734" s="24">
        <f t="shared" si="35"/>
        <v>42020</v>
      </c>
    </row>
    <row r="735" spans="1:12" ht="15" x14ac:dyDescent="0.25">
      <c r="A735" s="21">
        <v>42027</v>
      </c>
      <c r="B735" s="19"/>
      <c r="C735" s="29">
        <f t="shared" si="34"/>
        <v>9.1809999999999992</v>
      </c>
      <c r="D735">
        <v>46.46</v>
      </c>
      <c r="E735" s="23"/>
      <c r="F735" s="20">
        <f t="shared" si="36"/>
        <v>9.1809999999999992</v>
      </c>
      <c r="G735" s="23">
        <v>9181</v>
      </c>
      <c r="H735" s="23">
        <v>9213</v>
      </c>
      <c r="I735" s="24">
        <f t="shared" si="35"/>
        <v>42027</v>
      </c>
    </row>
    <row r="736" spans="1:12" ht="15" x14ac:dyDescent="0.25">
      <c r="A736" s="21">
        <v>42034</v>
      </c>
      <c r="B736" s="19"/>
      <c r="C736" s="29">
        <f t="shared" si="34"/>
        <v>9.1920000000000002</v>
      </c>
      <c r="D736">
        <v>45.32</v>
      </c>
      <c r="E736" s="23"/>
      <c r="F736" s="20">
        <f t="shared" si="36"/>
        <v>9.1920000000000002</v>
      </c>
      <c r="G736" s="23">
        <v>9192</v>
      </c>
      <c r="H736" s="23">
        <v>9177</v>
      </c>
      <c r="I736" s="24">
        <f t="shared" si="35"/>
        <v>42034</v>
      </c>
    </row>
    <row r="737" spans="1:11" ht="15" x14ac:dyDescent="0.25">
      <c r="A737" s="21">
        <v>42041</v>
      </c>
      <c r="B737" s="19"/>
      <c r="C737" s="29">
        <f t="shared" si="34"/>
        <v>9.2010000000000005</v>
      </c>
      <c r="D737">
        <v>50.58</v>
      </c>
      <c r="E737" s="25">
        <v>4.7644315600000002</v>
      </c>
      <c r="F737" s="20">
        <f t="shared" si="36"/>
        <v>9.2010000000000005</v>
      </c>
      <c r="G737" s="23">
        <v>9201</v>
      </c>
      <c r="H737" s="23">
        <v>9226</v>
      </c>
      <c r="I737" s="24">
        <f t="shared" si="35"/>
        <v>42041</v>
      </c>
      <c r="J737" s="27">
        <v>42036</v>
      </c>
      <c r="K737" s="25">
        <v>4.7644315600000002</v>
      </c>
    </row>
    <row r="738" spans="1:11" ht="15" x14ac:dyDescent="0.25">
      <c r="A738" s="21">
        <v>42048</v>
      </c>
      <c r="B738" s="19"/>
      <c r="C738" s="29">
        <f t="shared" si="34"/>
        <v>9.2240000000000002</v>
      </c>
      <c r="D738">
        <v>51.14</v>
      </c>
      <c r="E738" s="23"/>
      <c r="F738" s="20">
        <f t="shared" si="36"/>
        <v>9.2240000000000002</v>
      </c>
      <c r="G738" s="23">
        <v>9224</v>
      </c>
      <c r="H738" s="23">
        <v>9280</v>
      </c>
      <c r="I738" s="24">
        <f t="shared" si="35"/>
        <v>42048</v>
      </c>
    </row>
    <row r="739" spans="1:11" ht="15" x14ac:dyDescent="0.25">
      <c r="A739" s="21">
        <v>42055</v>
      </c>
      <c r="B739" s="19"/>
      <c r="C739" s="29">
        <f t="shared" si="34"/>
        <v>9.2420000000000009</v>
      </c>
      <c r="D739">
        <v>51.69</v>
      </c>
      <c r="E739" s="23"/>
      <c r="F739" s="20">
        <f t="shared" si="36"/>
        <v>9.2420000000000009</v>
      </c>
      <c r="G739" s="23">
        <v>9242</v>
      </c>
      <c r="H739" s="23">
        <v>9285</v>
      </c>
      <c r="I739" s="24">
        <f t="shared" si="35"/>
        <v>42055</v>
      </c>
    </row>
    <row r="740" spans="1:11" ht="15" x14ac:dyDescent="0.25">
      <c r="A740" s="21">
        <v>42062</v>
      </c>
      <c r="B740" s="19"/>
      <c r="C740" s="29">
        <f t="shared" si="34"/>
        <v>9.2789999999999999</v>
      </c>
      <c r="D740">
        <v>49.16</v>
      </c>
      <c r="E740" s="23"/>
      <c r="F740" s="20">
        <f t="shared" si="36"/>
        <v>9.2789999999999999</v>
      </c>
      <c r="G740" s="23">
        <v>9279</v>
      </c>
      <c r="H740" s="23">
        <v>9324</v>
      </c>
      <c r="I740" s="24">
        <f t="shared" si="35"/>
        <v>42062</v>
      </c>
    </row>
    <row r="741" spans="1:11" ht="15" x14ac:dyDescent="0.25">
      <c r="A741" s="21">
        <v>42069</v>
      </c>
      <c r="B741" s="19"/>
      <c r="C741" s="29">
        <f t="shared" si="34"/>
        <v>9.3140000000000001</v>
      </c>
      <c r="D741">
        <v>50.38</v>
      </c>
      <c r="E741" s="25">
        <v>4.8962885900000002</v>
      </c>
      <c r="F741" s="20">
        <f t="shared" si="36"/>
        <v>9.3140000000000001</v>
      </c>
      <c r="G741" s="23">
        <v>9314</v>
      </c>
      <c r="H741" s="23">
        <v>9366</v>
      </c>
      <c r="I741" s="24">
        <f t="shared" si="35"/>
        <v>42069</v>
      </c>
      <c r="J741" s="27">
        <v>42064</v>
      </c>
      <c r="K741" s="25">
        <v>4.8962885900000002</v>
      </c>
    </row>
    <row r="742" spans="1:11" ht="15" x14ac:dyDescent="0.25">
      <c r="A742" s="21">
        <v>42076</v>
      </c>
      <c r="B742" s="19"/>
      <c r="C742" s="29">
        <f t="shared" si="34"/>
        <v>9.3490000000000002</v>
      </c>
      <c r="D742">
        <v>47.69</v>
      </c>
      <c r="E742" s="23"/>
      <c r="F742" s="20">
        <f t="shared" si="36"/>
        <v>9.3490000000000002</v>
      </c>
      <c r="G742" s="23">
        <v>9349</v>
      </c>
      <c r="H742" s="23">
        <v>9419</v>
      </c>
      <c r="I742" s="24">
        <f t="shared" si="35"/>
        <v>42076</v>
      </c>
    </row>
    <row r="743" spans="1:11" ht="15" x14ac:dyDescent="0.25">
      <c r="A743" s="21">
        <v>42083</v>
      </c>
      <c r="B743" s="19"/>
      <c r="C743" s="29">
        <f t="shared" si="34"/>
        <v>9.3829999999999991</v>
      </c>
      <c r="D743">
        <v>44.39</v>
      </c>
      <c r="E743" s="23"/>
      <c r="F743" s="20">
        <f t="shared" si="36"/>
        <v>9.3829999999999991</v>
      </c>
      <c r="G743" s="23">
        <v>9383</v>
      </c>
      <c r="H743" s="23">
        <v>9422</v>
      </c>
      <c r="I743" s="24">
        <f t="shared" si="35"/>
        <v>42083</v>
      </c>
    </row>
    <row r="744" spans="1:11" ht="15" x14ac:dyDescent="0.25">
      <c r="A744" s="21">
        <v>42090</v>
      </c>
      <c r="B744" s="19"/>
      <c r="C744" s="29">
        <f t="shared" si="34"/>
        <v>9.3979999999999997</v>
      </c>
      <c r="D744">
        <v>48.68</v>
      </c>
      <c r="E744" s="23"/>
      <c r="F744" s="20">
        <f t="shared" si="36"/>
        <v>9.3979999999999997</v>
      </c>
      <c r="G744" s="23">
        <v>9398</v>
      </c>
      <c r="H744" s="23">
        <v>9386</v>
      </c>
      <c r="I744" s="24">
        <f t="shared" si="35"/>
        <v>42090</v>
      </c>
    </row>
    <row r="745" spans="1:11" ht="15" x14ac:dyDescent="0.25">
      <c r="A745" s="21">
        <v>42097</v>
      </c>
      <c r="B745" s="19"/>
      <c r="C745" s="29">
        <f t="shared" si="34"/>
        <v>9.4079999999999995</v>
      </c>
      <c r="D745">
        <v>48.91</v>
      </c>
      <c r="E745" s="25">
        <v>4.8715710699999999</v>
      </c>
      <c r="F745" s="20">
        <f t="shared" si="36"/>
        <v>9.4079999999999995</v>
      </c>
      <c r="G745" s="23">
        <v>9408</v>
      </c>
      <c r="H745" s="23">
        <v>9404</v>
      </c>
      <c r="I745" s="24">
        <f t="shared" si="35"/>
        <v>42097</v>
      </c>
      <c r="J745" s="27">
        <v>42095</v>
      </c>
      <c r="K745" s="25">
        <v>4.8715710699999999</v>
      </c>
    </row>
    <row r="746" spans="1:11" ht="15" x14ac:dyDescent="0.25">
      <c r="A746" s="21">
        <v>42104</v>
      </c>
      <c r="B746" s="19"/>
      <c r="C746" s="29">
        <f t="shared" si="34"/>
        <v>9.3989999999999991</v>
      </c>
      <c r="D746">
        <v>51.78</v>
      </c>
      <c r="E746" s="23"/>
      <c r="F746" s="20">
        <f t="shared" si="36"/>
        <v>9.3989999999999991</v>
      </c>
      <c r="G746" s="23">
        <v>9399</v>
      </c>
      <c r="H746" s="23">
        <v>9384</v>
      </c>
      <c r="I746" s="24">
        <f t="shared" si="35"/>
        <v>42104</v>
      </c>
    </row>
    <row r="747" spans="1:11" ht="15" x14ac:dyDescent="0.25">
      <c r="A747" s="21">
        <v>42111</v>
      </c>
      <c r="B747" s="19"/>
      <c r="C747" s="29">
        <f t="shared" si="34"/>
        <v>9.3849999999999998</v>
      </c>
      <c r="D747">
        <v>54.78</v>
      </c>
      <c r="E747" s="23"/>
      <c r="F747" s="20">
        <f t="shared" si="36"/>
        <v>9.3849999999999998</v>
      </c>
      <c r="G747" s="23">
        <v>9385</v>
      </c>
      <c r="H747" s="23">
        <v>9366</v>
      </c>
      <c r="I747" s="24">
        <f t="shared" si="35"/>
        <v>42111</v>
      </c>
    </row>
    <row r="748" spans="1:11" ht="15" x14ac:dyDescent="0.25">
      <c r="A748" s="21">
        <v>42118</v>
      </c>
      <c r="B748" s="19"/>
      <c r="C748" s="29">
        <f t="shared" si="34"/>
        <v>9.3819999999999997</v>
      </c>
      <c r="D748">
        <v>56.14</v>
      </c>
      <c r="E748" s="23"/>
      <c r="F748" s="20">
        <f t="shared" si="36"/>
        <v>9.3819999999999997</v>
      </c>
      <c r="G748" s="23">
        <v>9382</v>
      </c>
      <c r="H748" s="23">
        <v>9373</v>
      </c>
      <c r="I748" s="24">
        <f t="shared" si="35"/>
        <v>42118</v>
      </c>
    </row>
    <row r="749" spans="1:11" ht="15" x14ac:dyDescent="0.25">
      <c r="A749" s="21">
        <v>42125</v>
      </c>
      <c r="B749" s="19"/>
      <c r="C749" s="29">
        <f t="shared" si="34"/>
        <v>9.3729999999999993</v>
      </c>
      <c r="D749">
        <v>57.98</v>
      </c>
      <c r="E749" s="25">
        <v>4.8787402599999998</v>
      </c>
      <c r="F749" s="20">
        <f t="shared" si="36"/>
        <v>9.3729999999999993</v>
      </c>
      <c r="G749" s="23">
        <v>9373</v>
      </c>
      <c r="H749" s="23">
        <v>9369</v>
      </c>
      <c r="I749" s="24">
        <f t="shared" si="35"/>
        <v>42125</v>
      </c>
      <c r="J749" s="27">
        <v>42125</v>
      </c>
      <c r="K749" s="25">
        <v>4.8787402599999998</v>
      </c>
    </row>
    <row r="750" spans="1:11" ht="15" x14ac:dyDescent="0.25">
      <c r="A750" s="21">
        <v>42132</v>
      </c>
      <c r="B750" s="19"/>
      <c r="C750" s="29">
        <f t="shared" si="34"/>
        <v>9.3710000000000004</v>
      </c>
      <c r="D750">
        <v>59.73</v>
      </c>
      <c r="E750" s="23"/>
      <c r="F750" s="20">
        <f t="shared" si="36"/>
        <v>9.3710000000000004</v>
      </c>
      <c r="G750" s="23">
        <v>9371</v>
      </c>
      <c r="H750" s="23">
        <v>9374</v>
      </c>
      <c r="I750" s="24">
        <f t="shared" si="35"/>
        <v>42132</v>
      </c>
    </row>
    <row r="751" spans="1:11" ht="15" x14ac:dyDescent="0.25">
      <c r="A751" s="21">
        <v>42139</v>
      </c>
      <c r="B751" s="19"/>
      <c r="C751" s="29">
        <f t="shared" si="34"/>
        <v>9.3450000000000006</v>
      </c>
      <c r="D751">
        <v>60.01</v>
      </c>
      <c r="E751" s="23"/>
      <c r="F751" s="20">
        <f t="shared" si="36"/>
        <v>9.3450000000000006</v>
      </c>
      <c r="G751" s="23">
        <v>9345</v>
      </c>
      <c r="H751" s="23">
        <v>9262</v>
      </c>
      <c r="I751" s="24">
        <f t="shared" si="35"/>
        <v>42139</v>
      </c>
    </row>
    <row r="752" spans="1:11" ht="15" x14ac:dyDescent="0.25">
      <c r="A752" s="21">
        <v>42146</v>
      </c>
      <c r="B752" s="19"/>
      <c r="C752" s="29">
        <f t="shared" si="34"/>
        <v>9.3930000000000007</v>
      </c>
      <c r="D752">
        <v>58.95</v>
      </c>
      <c r="E752" s="23"/>
      <c r="F752" s="20">
        <f t="shared" si="36"/>
        <v>9.3930000000000007</v>
      </c>
      <c r="G752" s="23">
        <v>9393</v>
      </c>
      <c r="H752" s="23">
        <v>9566</v>
      </c>
      <c r="I752" s="24">
        <f t="shared" si="35"/>
        <v>42146</v>
      </c>
    </row>
    <row r="753" spans="1:11" ht="15" x14ac:dyDescent="0.25">
      <c r="A753" s="21">
        <v>42153</v>
      </c>
      <c r="B753" s="19"/>
      <c r="C753" s="29">
        <f t="shared" si="34"/>
        <v>9.4469999999999992</v>
      </c>
      <c r="D753">
        <v>58.19</v>
      </c>
      <c r="E753" s="23"/>
      <c r="F753" s="20">
        <f t="shared" si="36"/>
        <v>9.4469999999999992</v>
      </c>
      <c r="G753" s="23">
        <v>9447</v>
      </c>
      <c r="H753" s="23">
        <v>9586</v>
      </c>
      <c r="I753" s="24">
        <f t="shared" si="35"/>
        <v>42153</v>
      </c>
    </row>
    <row r="754" spans="1:11" ht="15" x14ac:dyDescent="0.25">
      <c r="A754" s="21">
        <v>42160</v>
      </c>
      <c r="B754" s="19"/>
      <c r="C754" s="29">
        <f t="shared" si="34"/>
        <v>9.5060000000000002</v>
      </c>
      <c r="D754">
        <v>59.66</v>
      </c>
      <c r="E754" s="25">
        <v>4.8174931700000005</v>
      </c>
      <c r="F754" s="20">
        <f t="shared" si="36"/>
        <v>9.5060000000000002</v>
      </c>
      <c r="G754" s="23">
        <v>9506</v>
      </c>
      <c r="H754" s="23">
        <v>9610</v>
      </c>
      <c r="I754" s="24">
        <f t="shared" si="35"/>
        <v>42160</v>
      </c>
      <c r="J754" s="27">
        <v>42156</v>
      </c>
      <c r="K754" s="25">
        <v>4.8174931700000005</v>
      </c>
    </row>
    <row r="755" spans="1:11" ht="15" x14ac:dyDescent="0.25">
      <c r="A755" s="21">
        <v>42167</v>
      </c>
      <c r="B755" s="19"/>
      <c r="C755" s="29">
        <f t="shared" si="34"/>
        <v>9.5879999999999992</v>
      </c>
      <c r="D755">
        <v>60.07</v>
      </c>
      <c r="E755" s="23"/>
      <c r="F755" s="20">
        <f t="shared" si="36"/>
        <v>9.5879999999999992</v>
      </c>
      <c r="G755" s="23">
        <v>9588</v>
      </c>
      <c r="H755" s="23">
        <v>9589</v>
      </c>
      <c r="I755" s="24">
        <f t="shared" si="35"/>
        <v>42167</v>
      </c>
    </row>
    <row r="756" spans="1:11" ht="15" x14ac:dyDescent="0.25">
      <c r="A756" s="21">
        <v>42174</v>
      </c>
      <c r="B756" s="19"/>
      <c r="C756" s="29">
        <f t="shared" si="34"/>
        <v>9.5969999999999995</v>
      </c>
      <c r="D756">
        <v>59.89</v>
      </c>
      <c r="E756" s="23"/>
      <c r="F756" s="20">
        <f t="shared" si="36"/>
        <v>9.5969999999999995</v>
      </c>
      <c r="G756" s="23">
        <v>9597</v>
      </c>
      <c r="H756" s="23">
        <v>9604</v>
      </c>
      <c r="I756" s="24">
        <f t="shared" si="35"/>
        <v>42174</v>
      </c>
    </row>
    <row r="757" spans="1:11" ht="15" x14ac:dyDescent="0.25">
      <c r="A757" s="21">
        <v>42181</v>
      </c>
      <c r="B757" s="19"/>
      <c r="C757" s="29">
        <f t="shared" si="34"/>
        <v>9.6</v>
      </c>
      <c r="D757">
        <v>60.01</v>
      </c>
      <c r="E757" s="23"/>
      <c r="F757" s="20">
        <f t="shared" si="36"/>
        <v>9.6</v>
      </c>
      <c r="G757" s="23">
        <v>9600</v>
      </c>
      <c r="H757" s="23">
        <v>9595</v>
      </c>
      <c r="I757" s="24">
        <f t="shared" si="35"/>
        <v>42181</v>
      </c>
    </row>
    <row r="758" spans="1:11" ht="15" x14ac:dyDescent="0.25">
      <c r="A758" s="21">
        <v>42188</v>
      </c>
      <c r="B758" s="19"/>
      <c r="C758" s="29">
        <f t="shared" si="34"/>
        <v>9.5980000000000008</v>
      </c>
      <c r="D758">
        <v>57.92</v>
      </c>
      <c r="E758" s="25">
        <v>4.7951432500000006</v>
      </c>
      <c r="F758" s="20">
        <f t="shared" si="36"/>
        <v>9.5980000000000008</v>
      </c>
      <c r="G758" s="23">
        <v>9598</v>
      </c>
      <c r="H758" s="23">
        <v>9604</v>
      </c>
      <c r="I758" s="24">
        <f t="shared" si="35"/>
        <v>42188</v>
      </c>
      <c r="J758" s="27">
        <v>42186</v>
      </c>
      <c r="K758" s="25">
        <v>4.7951432500000006</v>
      </c>
    </row>
    <row r="759" spans="1:11" ht="15" x14ac:dyDescent="0.25">
      <c r="A759" s="21">
        <v>42195</v>
      </c>
      <c r="B759" s="19"/>
      <c r="C759" s="29">
        <f t="shared" si="34"/>
        <v>9.5909999999999993</v>
      </c>
      <c r="D759">
        <v>52.38</v>
      </c>
      <c r="E759" s="23"/>
      <c r="F759" s="20">
        <f t="shared" si="36"/>
        <v>9.5909999999999993</v>
      </c>
      <c r="G759" s="23">
        <v>9591</v>
      </c>
      <c r="H759" s="23">
        <v>9562</v>
      </c>
      <c r="I759" s="24">
        <f t="shared" si="35"/>
        <v>42195</v>
      </c>
    </row>
    <row r="760" spans="1:11" ht="15" x14ac:dyDescent="0.25">
      <c r="A760" s="21">
        <v>42202</v>
      </c>
      <c r="B760" s="19"/>
      <c r="C760" s="29">
        <f t="shared" si="34"/>
        <v>9.58</v>
      </c>
      <c r="D760">
        <v>51.68</v>
      </c>
      <c r="E760" s="23"/>
      <c r="F760" s="20">
        <f t="shared" si="36"/>
        <v>9.58</v>
      </c>
      <c r="G760" s="23">
        <v>9580</v>
      </c>
      <c r="H760" s="23">
        <v>9558</v>
      </c>
      <c r="I760" s="24">
        <f t="shared" si="35"/>
        <v>42202</v>
      </c>
    </row>
    <row r="761" spans="1:11" ht="15" x14ac:dyDescent="0.25">
      <c r="A761" s="21">
        <v>42209</v>
      </c>
      <c r="B761" s="19"/>
      <c r="C761" s="29">
        <f t="shared" si="34"/>
        <v>9.5340000000000007</v>
      </c>
      <c r="D761">
        <v>49.21</v>
      </c>
      <c r="E761" s="23"/>
      <c r="F761" s="20">
        <f t="shared" si="36"/>
        <v>9.5340000000000007</v>
      </c>
      <c r="G761" s="23">
        <v>9534</v>
      </c>
      <c r="H761" s="23">
        <v>9413</v>
      </c>
      <c r="I761" s="24">
        <f t="shared" si="35"/>
        <v>42209</v>
      </c>
    </row>
    <row r="762" spans="1:11" ht="15" x14ac:dyDescent="0.25">
      <c r="A762" s="21">
        <v>42216</v>
      </c>
      <c r="B762" s="19"/>
      <c r="C762" s="29">
        <f t="shared" si="34"/>
        <v>9.5</v>
      </c>
      <c r="D762">
        <v>47.91</v>
      </c>
      <c r="E762" s="23"/>
      <c r="F762" s="20">
        <f t="shared" si="36"/>
        <v>9.5</v>
      </c>
      <c r="G762" s="23">
        <v>9500</v>
      </c>
      <c r="H762" s="23">
        <v>9465</v>
      </c>
      <c r="I762" s="24">
        <f t="shared" si="35"/>
        <v>42216</v>
      </c>
    </row>
    <row r="763" spans="1:11" ht="15" x14ac:dyDescent="0.25">
      <c r="A763" s="21">
        <v>42223</v>
      </c>
      <c r="B763" s="19"/>
      <c r="C763" s="29">
        <f t="shared" si="34"/>
        <v>9.4580000000000002</v>
      </c>
      <c r="D763">
        <v>44.94</v>
      </c>
      <c r="E763" s="25">
        <v>4.7724589500000008</v>
      </c>
      <c r="F763" s="20">
        <f t="shared" si="36"/>
        <v>9.4580000000000002</v>
      </c>
      <c r="G763" s="23">
        <v>9458</v>
      </c>
      <c r="H763" s="23">
        <v>9395</v>
      </c>
      <c r="I763" s="24">
        <f t="shared" si="35"/>
        <v>42223</v>
      </c>
      <c r="J763" s="27">
        <v>42217</v>
      </c>
      <c r="K763" s="25">
        <v>4.7724589500000008</v>
      </c>
    </row>
    <row r="764" spans="1:11" ht="15" x14ac:dyDescent="0.25">
      <c r="A764" s="21">
        <v>42230</v>
      </c>
      <c r="B764" s="19"/>
      <c r="C764" s="29">
        <f t="shared" si="34"/>
        <v>9.4049999999999994</v>
      </c>
      <c r="D764">
        <v>43.2</v>
      </c>
      <c r="E764" s="23"/>
      <c r="F764" s="20">
        <f t="shared" si="36"/>
        <v>9.4049999999999994</v>
      </c>
      <c r="G764" s="23">
        <v>9405</v>
      </c>
      <c r="H764" s="23">
        <v>9348</v>
      </c>
      <c r="I764" s="24">
        <f t="shared" si="35"/>
        <v>42230</v>
      </c>
    </row>
    <row r="765" spans="1:11" ht="15" x14ac:dyDescent="0.25">
      <c r="A765" s="21">
        <v>42237</v>
      </c>
      <c r="B765" s="19"/>
      <c r="C765" s="29">
        <f t="shared" si="34"/>
        <v>9.3859999999999992</v>
      </c>
      <c r="D765">
        <v>41.34</v>
      </c>
      <c r="E765" s="23"/>
      <c r="F765" s="20">
        <f t="shared" si="36"/>
        <v>9.3859999999999992</v>
      </c>
      <c r="G765" s="23">
        <v>9386</v>
      </c>
      <c r="H765" s="23">
        <v>9337</v>
      </c>
      <c r="I765" s="24">
        <f t="shared" si="35"/>
        <v>42237</v>
      </c>
    </row>
    <row r="766" spans="1:11" ht="15" x14ac:dyDescent="0.25">
      <c r="A766" s="21">
        <v>42244</v>
      </c>
      <c r="B766" s="19"/>
      <c r="C766" s="29">
        <f t="shared" si="34"/>
        <v>9.3249999999999993</v>
      </c>
      <c r="D766">
        <v>40.729999999999997</v>
      </c>
      <c r="E766" s="23"/>
      <c r="F766" s="20">
        <f t="shared" si="36"/>
        <v>9.3249999999999993</v>
      </c>
      <c r="G766" s="23">
        <v>9325</v>
      </c>
      <c r="H766" s="23">
        <v>9218</v>
      </c>
      <c r="I766" s="24">
        <f t="shared" si="35"/>
        <v>42244</v>
      </c>
    </row>
    <row r="767" spans="1:11" ht="15" x14ac:dyDescent="0.25">
      <c r="A767" s="21">
        <v>42251</v>
      </c>
      <c r="B767" s="19"/>
      <c r="C767" s="29">
        <f t="shared" si="34"/>
        <v>9.26</v>
      </c>
      <c r="D767">
        <v>46.73</v>
      </c>
      <c r="E767" s="25">
        <v>4.7470970899999996</v>
      </c>
      <c r="F767" s="20">
        <f t="shared" si="36"/>
        <v>9.26</v>
      </c>
      <c r="G767" s="23">
        <v>9260</v>
      </c>
      <c r="H767" s="23">
        <v>9135</v>
      </c>
      <c r="I767" s="24">
        <f t="shared" si="35"/>
        <v>42251</v>
      </c>
      <c r="J767" s="27">
        <v>42248</v>
      </c>
      <c r="K767" s="25">
        <v>4.7470970899999996</v>
      </c>
    </row>
    <row r="768" spans="1:11" ht="15" x14ac:dyDescent="0.25">
      <c r="A768" s="21">
        <v>42258</v>
      </c>
      <c r="B768" s="19"/>
      <c r="C768" s="29">
        <f t="shared" si="34"/>
        <v>9.202</v>
      </c>
      <c r="D768">
        <v>45.16</v>
      </c>
      <c r="E768" s="23"/>
      <c r="F768" s="20">
        <f t="shared" si="36"/>
        <v>9.202</v>
      </c>
      <c r="G768" s="23">
        <v>9202</v>
      </c>
      <c r="H768" s="23">
        <v>9117</v>
      </c>
      <c r="I768" s="24">
        <f t="shared" si="35"/>
        <v>42258</v>
      </c>
    </row>
    <row r="769" spans="1:12" ht="15" x14ac:dyDescent="0.25">
      <c r="A769" s="21">
        <v>42265</v>
      </c>
      <c r="B769" s="19"/>
      <c r="C769" s="29">
        <f t="shared" si="34"/>
        <v>9.1519999999999992</v>
      </c>
      <c r="D769">
        <v>45.48</v>
      </c>
      <c r="E769" s="23"/>
      <c r="F769" s="20">
        <f t="shared" si="36"/>
        <v>9.1519999999999992</v>
      </c>
      <c r="G769" s="23">
        <v>9152</v>
      </c>
      <c r="H769" s="23">
        <v>9136</v>
      </c>
      <c r="I769" s="24">
        <f t="shared" si="35"/>
        <v>42265</v>
      </c>
    </row>
    <row r="770" spans="1:12" ht="15" x14ac:dyDescent="0.25">
      <c r="A770" s="21">
        <v>42272</v>
      </c>
      <c r="B770" s="19"/>
      <c r="C770" s="29">
        <f t="shared" ref="C770:C833" si="37">+F770</f>
        <v>9.1210000000000004</v>
      </c>
      <c r="D770">
        <v>45.57</v>
      </c>
      <c r="E770" s="23"/>
      <c r="F770" s="20">
        <f t="shared" si="36"/>
        <v>9.1210000000000004</v>
      </c>
      <c r="G770" s="23">
        <v>9121</v>
      </c>
      <c r="H770" s="23">
        <v>9096</v>
      </c>
      <c r="I770" s="24">
        <f t="shared" si="35"/>
        <v>42272</v>
      </c>
    </row>
    <row r="771" spans="1:12" ht="15" x14ac:dyDescent="0.25">
      <c r="A771" s="21">
        <v>42279</v>
      </c>
      <c r="B771" s="19"/>
      <c r="C771" s="29">
        <f t="shared" si="37"/>
        <v>9.1300000000000008</v>
      </c>
      <c r="D771">
        <v>45</v>
      </c>
      <c r="E771" s="25">
        <v>4.7498169100000016</v>
      </c>
      <c r="F771" s="20">
        <f t="shared" si="36"/>
        <v>9.1300000000000008</v>
      </c>
      <c r="G771" s="23">
        <v>9130</v>
      </c>
      <c r="H771" s="23">
        <v>9172</v>
      </c>
      <c r="I771" s="24">
        <f t="shared" ref="I771:I834" si="38">+A771</f>
        <v>42279</v>
      </c>
      <c r="J771" s="27">
        <v>42278</v>
      </c>
      <c r="K771" s="25">
        <v>4.7498169100000016</v>
      </c>
    </row>
    <row r="772" spans="1:12" ht="15" x14ac:dyDescent="0.25">
      <c r="A772" s="21">
        <v>42286</v>
      </c>
      <c r="B772" s="19"/>
      <c r="C772" s="29">
        <f t="shared" si="37"/>
        <v>9.125</v>
      </c>
      <c r="D772">
        <v>48.36</v>
      </c>
      <c r="E772" s="23"/>
      <c r="F772" s="20">
        <f t="shared" si="36"/>
        <v>9.125</v>
      </c>
      <c r="G772" s="23">
        <v>9125</v>
      </c>
      <c r="H772" s="23">
        <v>9096</v>
      </c>
      <c r="I772" s="24">
        <f t="shared" si="38"/>
        <v>42286</v>
      </c>
    </row>
    <row r="773" spans="1:12" ht="15" x14ac:dyDescent="0.25">
      <c r="A773" s="21">
        <v>42293</v>
      </c>
      <c r="B773" s="19"/>
      <c r="C773" s="29">
        <f t="shared" si="37"/>
        <v>9.1150000000000002</v>
      </c>
      <c r="D773">
        <v>46.82</v>
      </c>
      <c r="E773" s="23"/>
      <c r="F773" s="20">
        <f t="shared" si="36"/>
        <v>9.1150000000000002</v>
      </c>
      <c r="G773" s="23">
        <v>9115</v>
      </c>
      <c r="H773" s="23">
        <v>9096</v>
      </c>
      <c r="I773" s="24">
        <f t="shared" si="38"/>
        <v>42293</v>
      </c>
    </row>
    <row r="774" spans="1:12" ht="15" x14ac:dyDescent="0.25">
      <c r="A774" s="21">
        <v>42300</v>
      </c>
      <c r="B774" s="19"/>
      <c r="C774" s="29">
        <f t="shared" si="37"/>
        <v>9.1189999999999998</v>
      </c>
      <c r="D774">
        <v>45.16</v>
      </c>
      <c r="E774" s="23"/>
      <c r="F774" s="20">
        <f t="shared" si="36"/>
        <v>9.1189999999999998</v>
      </c>
      <c r="G774" s="23">
        <v>9119</v>
      </c>
      <c r="H774" s="23">
        <v>9112</v>
      </c>
      <c r="I774" s="24">
        <f t="shared" si="38"/>
        <v>42300</v>
      </c>
    </row>
    <row r="775" spans="1:12" ht="15" x14ac:dyDescent="0.25">
      <c r="A775" s="21">
        <v>42307</v>
      </c>
      <c r="B775" s="19"/>
      <c r="C775" s="29">
        <f t="shared" si="37"/>
        <v>9.1159999999999997</v>
      </c>
      <c r="D775">
        <v>44.99</v>
      </c>
      <c r="E775" s="23"/>
      <c r="F775" s="20">
        <f t="shared" si="36"/>
        <v>9.1159999999999997</v>
      </c>
      <c r="G775" s="23">
        <v>9116</v>
      </c>
      <c r="H775" s="23">
        <v>9160</v>
      </c>
      <c r="I775" s="24">
        <f t="shared" si="38"/>
        <v>42307</v>
      </c>
    </row>
    <row r="776" spans="1:12" ht="15" x14ac:dyDescent="0.25">
      <c r="A776" s="21">
        <v>42314</v>
      </c>
      <c r="B776" s="19"/>
      <c r="C776" s="29">
        <f t="shared" si="37"/>
        <v>9.1379999999999999</v>
      </c>
      <c r="D776">
        <v>45.98</v>
      </c>
      <c r="E776" s="25">
        <v>4.753226660000001</v>
      </c>
      <c r="F776" s="20">
        <f t="shared" si="36"/>
        <v>9.1379999999999999</v>
      </c>
      <c r="G776" s="23">
        <v>9138</v>
      </c>
      <c r="H776" s="23">
        <v>9185</v>
      </c>
      <c r="I776" s="24">
        <f t="shared" si="38"/>
        <v>42314</v>
      </c>
      <c r="J776" s="27">
        <v>42309</v>
      </c>
      <c r="K776" s="25">
        <v>4.753226660000001</v>
      </c>
    </row>
    <row r="777" spans="1:12" ht="15" x14ac:dyDescent="0.25">
      <c r="A777" s="21">
        <v>42321</v>
      </c>
      <c r="B777" s="19"/>
      <c r="C777" s="29">
        <f t="shared" si="37"/>
        <v>9.16</v>
      </c>
      <c r="D777">
        <v>42.7</v>
      </c>
      <c r="E777" s="23"/>
      <c r="F777" s="20">
        <f t="shared" si="36"/>
        <v>9.16</v>
      </c>
      <c r="G777" s="23">
        <v>9160</v>
      </c>
      <c r="H777" s="23">
        <v>9182</v>
      </c>
      <c r="I777" s="24">
        <f t="shared" si="38"/>
        <v>42321</v>
      </c>
    </row>
    <row r="778" spans="1:12" ht="15" x14ac:dyDescent="0.25">
      <c r="A778" s="21">
        <v>42328</v>
      </c>
      <c r="B778" s="19"/>
      <c r="C778" s="29">
        <f t="shared" si="37"/>
        <v>9.173</v>
      </c>
      <c r="D778">
        <v>40.619999999999997</v>
      </c>
      <c r="E778" s="23"/>
      <c r="F778" s="20">
        <f t="shared" si="36"/>
        <v>9.173</v>
      </c>
      <c r="G778" s="23">
        <v>9173</v>
      </c>
      <c r="H778" s="23">
        <v>9165</v>
      </c>
      <c r="I778" s="24">
        <f t="shared" si="38"/>
        <v>42328</v>
      </c>
    </row>
    <row r="779" spans="1:12" ht="15" x14ac:dyDescent="0.25">
      <c r="A779" s="21">
        <v>42335</v>
      </c>
      <c r="B779" s="19"/>
      <c r="C779" s="29">
        <f t="shared" si="37"/>
        <v>9.1839999999999993</v>
      </c>
      <c r="D779">
        <v>40.49</v>
      </c>
      <c r="E779" s="23"/>
      <c r="F779" s="20">
        <f t="shared" si="36"/>
        <v>9.1839999999999993</v>
      </c>
      <c r="G779" s="23">
        <v>9184</v>
      </c>
      <c r="H779" s="23">
        <v>9202</v>
      </c>
      <c r="I779" s="24">
        <f t="shared" si="38"/>
        <v>42335</v>
      </c>
    </row>
    <row r="780" spans="1:12" ht="15" x14ac:dyDescent="0.25">
      <c r="A780" s="21">
        <v>42342</v>
      </c>
      <c r="B780" s="19"/>
      <c r="C780" s="29">
        <f t="shared" si="37"/>
        <v>9.1780000000000008</v>
      </c>
      <c r="D780">
        <v>40.4</v>
      </c>
      <c r="E780" s="25">
        <v>4.6546215000000002</v>
      </c>
      <c r="F780" s="20">
        <f t="shared" si="36"/>
        <v>9.1780000000000008</v>
      </c>
      <c r="G780" s="23">
        <v>9178</v>
      </c>
      <c r="H780" s="23">
        <v>9164</v>
      </c>
      <c r="I780" s="24">
        <f t="shared" si="38"/>
        <v>42342</v>
      </c>
      <c r="J780" s="27">
        <v>42339</v>
      </c>
      <c r="K780" s="25">
        <v>4.6546215000000002</v>
      </c>
    </row>
    <row r="781" spans="1:12" ht="15" x14ac:dyDescent="0.25">
      <c r="A781" s="21">
        <v>42349</v>
      </c>
      <c r="B781" s="19"/>
      <c r="C781" s="29">
        <f t="shared" si="37"/>
        <v>9.1769999999999996</v>
      </c>
      <c r="D781">
        <v>36.93</v>
      </c>
      <c r="E781" s="23"/>
      <c r="F781" s="20">
        <f t="shared" si="36"/>
        <v>9.1769999999999996</v>
      </c>
      <c r="G781" s="23">
        <v>9177</v>
      </c>
      <c r="H781" s="23">
        <v>9176</v>
      </c>
      <c r="I781" s="24">
        <f t="shared" si="38"/>
        <v>42349</v>
      </c>
    </row>
    <row r="782" spans="1:12" ht="15" x14ac:dyDescent="0.25">
      <c r="A782" s="21">
        <v>42356</v>
      </c>
      <c r="B782" s="19"/>
      <c r="C782" s="29">
        <f t="shared" si="37"/>
        <v>9.18</v>
      </c>
      <c r="D782">
        <v>35.78</v>
      </c>
      <c r="E782" s="23"/>
      <c r="F782" s="20">
        <f t="shared" si="36"/>
        <v>9.18</v>
      </c>
      <c r="G782" s="23">
        <v>9180</v>
      </c>
      <c r="H782" s="23">
        <v>9179</v>
      </c>
      <c r="I782" s="24">
        <f t="shared" si="38"/>
        <v>42356</v>
      </c>
    </row>
    <row r="783" spans="1:12" ht="15" x14ac:dyDescent="0.25">
      <c r="A783" s="21">
        <v>42363</v>
      </c>
      <c r="B783" s="19"/>
      <c r="C783" s="29">
        <f t="shared" si="37"/>
        <v>9.18</v>
      </c>
      <c r="D783">
        <v>36.26</v>
      </c>
      <c r="E783" s="23"/>
      <c r="F783" s="20">
        <f t="shared" si="36"/>
        <v>9.18</v>
      </c>
      <c r="G783" s="23">
        <v>9180</v>
      </c>
      <c r="H783" s="23">
        <v>9202</v>
      </c>
      <c r="I783" s="24">
        <f t="shared" si="38"/>
        <v>42363</v>
      </c>
    </row>
    <row r="784" spans="1:12" ht="15" x14ac:dyDescent="0.25">
      <c r="A784" s="21">
        <v>42370</v>
      </c>
      <c r="B784" s="19"/>
      <c r="C784" s="29">
        <f t="shared" si="37"/>
        <v>9.1940000000000008</v>
      </c>
      <c r="D784">
        <v>36.99</v>
      </c>
      <c r="E784" s="25">
        <v>4.6352703800000006</v>
      </c>
      <c r="F784" s="20">
        <f t="shared" si="36"/>
        <v>9.1940000000000008</v>
      </c>
      <c r="G784" s="23">
        <v>9194</v>
      </c>
      <c r="H784" s="23">
        <v>9219</v>
      </c>
      <c r="I784" s="24">
        <f t="shared" si="38"/>
        <v>42370</v>
      </c>
      <c r="J784" s="27">
        <v>42370</v>
      </c>
      <c r="K784" s="25">
        <v>4.6352703800000006</v>
      </c>
      <c r="L784" s="46">
        <f>AVERAGE(K784:K834)</f>
        <v>4.4318360633333347</v>
      </c>
    </row>
    <row r="785" spans="1:11" ht="15" x14ac:dyDescent="0.25">
      <c r="A785" s="21">
        <v>42377</v>
      </c>
      <c r="B785" s="19"/>
      <c r="C785" s="29">
        <f t="shared" si="37"/>
        <v>9.2070000000000007</v>
      </c>
      <c r="D785">
        <v>34.65</v>
      </c>
      <c r="E785" s="23"/>
      <c r="F785" s="20">
        <f t="shared" si="36"/>
        <v>9.2070000000000007</v>
      </c>
      <c r="G785" s="23">
        <v>9207</v>
      </c>
      <c r="H785" s="23">
        <v>9227</v>
      </c>
      <c r="I785" s="24">
        <f t="shared" si="38"/>
        <v>42377</v>
      </c>
    </row>
    <row r="786" spans="1:11" ht="15" x14ac:dyDescent="0.25">
      <c r="A786" s="21">
        <v>42384</v>
      </c>
      <c r="B786" s="19"/>
      <c r="C786" s="29">
        <f t="shared" si="37"/>
        <v>9.2210000000000001</v>
      </c>
      <c r="D786">
        <v>30.59</v>
      </c>
      <c r="E786" s="23"/>
      <c r="F786" s="20">
        <f t="shared" si="36"/>
        <v>9.2210000000000001</v>
      </c>
      <c r="G786" s="23">
        <v>9221</v>
      </c>
      <c r="H786" s="23">
        <v>9235</v>
      </c>
      <c r="I786" s="24">
        <f t="shared" si="38"/>
        <v>42384</v>
      </c>
    </row>
    <row r="787" spans="1:11" ht="15" x14ac:dyDescent="0.25">
      <c r="A787" s="21">
        <v>42391</v>
      </c>
      <c r="B787" s="19"/>
      <c r="C787" s="29">
        <f t="shared" si="37"/>
        <v>9.2260000000000009</v>
      </c>
      <c r="D787">
        <v>29.19</v>
      </c>
      <c r="E787" s="23"/>
      <c r="F787" s="20">
        <f t="shared" si="36"/>
        <v>9.2260000000000009</v>
      </c>
      <c r="G787" s="23">
        <v>9226</v>
      </c>
      <c r="H787" s="23">
        <v>9221</v>
      </c>
      <c r="I787" s="24">
        <f t="shared" si="38"/>
        <v>42391</v>
      </c>
    </row>
    <row r="788" spans="1:11" ht="15" x14ac:dyDescent="0.25">
      <c r="A788" s="21">
        <v>42398</v>
      </c>
      <c r="B788" s="19"/>
      <c r="C788" s="29">
        <f t="shared" si="37"/>
        <v>9.2240000000000002</v>
      </c>
      <c r="D788">
        <v>31.81</v>
      </c>
      <c r="E788" s="23"/>
      <c r="F788" s="20">
        <f t="shared" si="36"/>
        <v>9.2240000000000002</v>
      </c>
      <c r="G788" s="23">
        <v>9224</v>
      </c>
      <c r="H788" s="23">
        <v>9214</v>
      </c>
      <c r="I788" s="24">
        <f t="shared" si="38"/>
        <v>42398</v>
      </c>
    </row>
    <row r="789" spans="1:11" ht="15" x14ac:dyDescent="0.25">
      <c r="A789" s="21">
        <v>42405</v>
      </c>
      <c r="B789" s="19"/>
      <c r="C789" s="29">
        <f t="shared" si="37"/>
        <v>9.2140000000000004</v>
      </c>
      <c r="D789">
        <v>31.26</v>
      </c>
      <c r="E789" s="25">
        <v>4.5903076600000006</v>
      </c>
      <c r="F789" s="20">
        <f t="shared" si="36"/>
        <v>9.2140000000000004</v>
      </c>
      <c r="G789" s="23">
        <v>9214</v>
      </c>
      <c r="H789" s="23">
        <v>9186</v>
      </c>
      <c r="I789" s="24">
        <f t="shared" si="38"/>
        <v>42405</v>
      </c>
      <c r="J789" s="27">
        <v>42401</v>
      </c>
      <c r="K789" s="25">
        <v>4.5903076600000006</v>
      </c>
    </row>
    <row r="790" spans="1:11" ht="15" x14ac:dyDescent="0.25">
      <c r="A790" s="21">
        <v>42412</v>
      </c>
      <c r="B790" s="19"/>
      <c r="C790" s="29">
        <f t="shared" si="37"/>
        <v>9.1890000000000001</v>
      </c>
      <c r="D790">
        <v>28.14</v>
      </c>
      <c r="E790" s="23"/>
      <c r="F790" s="20">
        <f t="shared" si="36"/>
        <v>9.1890000000000001</v>
      </c>
      <c r="G790" s="23">
        <v>9189</v>
      </c>
      <c r="H790" s="23">
        <v>9135</v>
      </c>
      <c r="I790" s="24">
        <f t="shared" si="38"/>
        <v>42412</v>
      </c>
    </row>
    <row r="791" spans="1:11" ht="15" x14ac:dyDescent="0.25">
      <c r="A791" s="21">
        <v>42419</v>
      </c>
      <c r="B791" s="19"/>
      <c r="C791" s="29">
        <f t="shared" si="37"/>
        <v>9.1590000000000007</v>
      </c>
      <c r="D791">
        <v>30.02</v>
      </c>
      <c r="E791" s="23"/>
      <c r="F791" s="20">
        <f t="shared" si="36"/>
        <v>9.1590000000000007</v>
      </c>
      <c r="G791" s="23">
        <v>9159</v>
      </c>
      <c r="H791" s="23">
        <v>9102</v>
      </c>
      <c r="I791" s="24">
        <f t="shared" si="38"/>
        <v>42419</v>
      </c>
    </row>
    <row r="792" spans="1:11" ht="15" x14ac:dyDescent="0.25">
      <c r="A792" s="21">
        <v>42426</v>
      </c>
      <c r="B792" s="19"/>
      <c r="C792" s="29">
        <f t="shared" si="37"/>
        <v>9.125</v>
      </c>
      <c r="D792">
        <v>31.32</v>
      </c>
      <c r="E792" s="23"/>
      <c r="F792" s="20">
        <f t="shared" si="36"/>
        <v>9.125</v>
      </c>
      <c r="G792" s="23">
        <v>9125</v>
      </c>
      <c r="H792" s="23">
        <v>9077</v>
      </c>
      <c r="I792" s="24">
        <f t="shared" si="38"/>
        <v>42426</v>
      </c>
    </row>
    <row r="793" spans="1:11" ht="15" x14ac:dyDescent="0.25">
      <c r="A793" s="21">
        <v>42433</v>
      </c>
      <c r="B793" s="19"/>
      <c r="C793" s="29">
        <f t="shared" si="37"/>
        <v>9.0980000000000008</v>
      </c>
      <c r="D793">
        <v>34.43</v>
      </c>
      <c r="E793" s="25">
        <v>4.5499386599999996</v>
      </c>
      <c r="F793" s="20">
        <f t="shared" si="36"/>
        <v>9.0980000000000008</v>
      </c>
      <c r="G793" s="23">
        <v>9098</v>
      </c>
      <c r="H793" s="23">
        <v>9078</v>
      </c>
      <c r="I793" s="24">
        <f t="shared" si="38"/>
        <v>42433</v>
      </c>
      <c r="J793" s="27">
        <v>42430</v>
      </c>
      <c r="K793" s="25">
        <v>4.5499386599999996</v>
      </c>
    </row>
    <row r="794" spans="1:11" ht="15" x14ac:dyDescent="0.25">
      <c r="A794" s="21">
        <v>42440</v>
      </c>
      <c r="B794" s="19"/>
      <c r="C794" s="29">
        <f t="shared" si="37"/>
        <v>9.0809999999999995</v>
      </c>
      <c r="D794">
        <v>37.69</v>
      </c>
      <c r="E794" s="23"/>
      <c r="F794" s="20">
        <f t="shared" ref="F794:F857" si="39">+G794/1000</f>
        <v>9.0809999999999995</v>
      </c>
      <c r="G794" s="23">
        <v>9081</v>
      </c>
      <c r="H794" s="23">
        <v>9068</v>
      </c>
      <c r="I794" s="24">
        <f t="shared" si="38"/>
        <v>42440</v>
      </c>
    </row>
    <row r="795" spans="1:11" ht="15" x14ac:dyDescent="0.25">
      <c r="A795" s="21">
        <v>42447</v>
      </c>
      <c r="B795" s="19"/>
      <c r="C795" s="29">
        <f t="shared" si="37"/>
        <v>9.0649999999999995</v>
      </c>
      <c r="D795">
        <v>38.32</v>
      </c>
      <c r="E795" s="23"/>
      <c r="F795" s="20">
        <f t="shared" si="39"/>
        <v>9.0649999999999995</v>
      </c>
      <c r="G795" s="23">
        <v>9065</v>
      </c>
      <c r="H795" s="23">
        <v>9038</v>
      </c>
      <c r="I795" s="24">
        <f t="shared" si="38"/>
        <v>42447</v>
      </c>
    </row>
    <row r="796" spans="1:11" ht="15" x14ac:dyDescent="0.25">
      <c r="A796" s="21">
        <v>42454</v>
      </c>
      <c r="B796" s="19"/>
      <c r="C796" s="29">
        <f t="shared" si="37"/>
        <v>9.0519999999999996</v>
      </c>
      <c r="D796">
        <v>39.450000000000003</v>
      </c>
      <c r="E796" s="23"/>
      <c r="F796" s="20">
        <f t="shared" si="39"/>
        <v>9.0519999999999996</v>
      </c>
      <c r="G796" s="23">
        <v>9052</v>
      </c>
      <c r="H796" s="23">
        <v>9022</v>
      </c>
      <c r="I796" s="24">
        <f t="shared" si="38"/>
        <v>42454</v>
      </c>
    </row>
    <row r="797" spans="1:11" ht="15" x14ac:dyDescent="0.25">
      <c r="A797" s="21">
        <v>42461</v>
      </c>
      <c r="B797" s="19"/>
      <c r="C797" s="29">
        <f t="shared" si="37"/>
        <v>9.0340000000000007</v>
      </c>
      <c r="D797">
        <v>36.82</v>
      </c>
      <c r="E797" s="25">
        <v>4.4406929900000014</v>
      </c>
      <c r="F797" s="20">
        <f t="shared" si="39"/>
        <v>9.0340000000000007</v>
      </c>
      <c r="G797" s="23">
        <v>9034</v>
      </c>
      <c r="H797" s="23">
        <v>9008</v>
      </c>
      <c r="I797" s="24">
        <f t="shared" si="38"/>
        <v>42461</v>
      </c>
      <c r="J797" s="27">
        <v>42461</v>
      </c>
      <c r="K797" s="25">
        <v>4.4406929900000014</v>
      </c>
    </row>
    <row r="798" spans="1:11" ht="15" x14ac:dyDescent="0.25">
      <c r="A798" s="21">
        <v>42468</v>
      </c>
      <c r="B798" s="19"/>
      <c r="C798" s="29">
        <f t="shared" si="37"/>
        <v>9.0109999999999992</v>
      </c>
      <c r="D798">
        <v>36.72</v>
      </c>
      <c r="E798" s="23"/>
      <c r="F798" s="20">
        <f t="shared" si="39"/>
        <v>9.0109999999999992</v>
      </c>
      <c r="G798" s="23">
        <v>9011</v>
      </c>
      <c r="H798" s="23">
        <v>8977</v>
      </c>
      <c r="I798" s="24">
        <f t="shared" si="38"/>
        <v>42468</v>
      </c>
    </row>
    <row r="799" spans="1:11" ht="15" x14ac:dyDescent="0.25">
      <c r="A799" s="21">
        <v>42475</v>
      </c>
      <c r="B799" s="19"/>
      <c r="C799" s="29">
        <f t="shared" si="37"/>
        <v>8.99</v>
      </c>
      <c r="D799">
        <v>41.23</v>
      </c>
      <c r="E799" s="23"/>
      <c r="F799" s="20">
        <f t="shared" si="39"/>
        <v>8.99</v>
      </c>
      <c r="G799" s="23">
        <v>8990</v>
      </c>
      <c r="H799" s="23">
        <v>8953</v>
      </c>
      <c r="I799" s="24">
        <f t="shared" si="38"/>
        <v>42475</v>
      </c>
    </row>
    <row r="800" spans="1:11" ht="15" x14ac:dyDescent="0.25">
      <c r="A800" s="21">
        <v>42482</v>
      </c>
      <c r="B800" s="19"/>
      <c r="C800" s="29">
        <f t="shared" si="37"/>
        <v>8.9689999999999994</v>
      </c>
      <c r="D800">
        <v>41.86</v>
      </c>
      <c r="E800" s="23"/>
      <c r="F800" s="20">
        <f t="shared" si="39"/>
        <v>8.9689999999999994</v>
      </c>
      <c r="G800" s="23">
        <v>8969</v>
      </c>
      <c r="H800" s="23">
        <v>8938</v>
      </c>
      <c r="I800" s="24">
        <f t="shared" si="38"/>
        <v>42482</v>
      </c>
    </row>
    <row r="801" spans="1:11" ht="15" x14ac:dyDescent="0.25">
      <c r="A801" s="21">
        <v>42489</v>
      </c>
      <c r="B801" s="19"/>
      <c r="C801" s="29">
        <f t="shared" si="37"/>
        <v>8.923</v>
      </c>
      <c r="D801">
        <v>44.3</v>
      </c>
      <c r="E801" s="23"/>
      <c r="F801" s="20">
        <f t="shared" si="39"/>
        <v>8.923</v>
      </c>
      <c r="G801" s="23">
        <v>8923</v>
      </c>
      <c r="H801" s="23">
        <v>8825</v>
      </c>
      <c r="I801" s="24">
        <f t="shared" si="38"/>
        <v>42489</v>
      </c>
    </row>
    <row r="802" spans="1:11" ht="15" x14ac:dyDescent="0.25">
      <c r="A802" s="21">
        <v>42496</v>
      </c>
      <c r="B802" s="19"/>
      <c r="C802" s="29">
        <f t="shared" si="37"/>
        <v>8.8800000000000008</v>
      </c>
      <c r="D802">
        <v>44.22</v>
      </c>
      <c r="E802" s="25">
        <v>4.4117075000000012</v>
      </c>
      <c r="F802" s="20">
        <f t="shared" si="39"/>
        <v>8.8800000000000008</v>
      </c>
      <c r="G802" s="23">
        <v>8880</v>
      </c>
      <c r="H802" s="23">
        <v>8802</v>
      </c>
      <c r="I802" s="24">
        <f t="shared" si="38"/>
        <v>42496</v>
      </c>
      <c r="J802" s="27">
        <v>42491</v>
      </c>
      <c r="K802" s="25">
        <v>4.4117075000000012</v>
      </c>
    </row>
    <row r="803" spans="1:11" ht="15" x14ac:dyDescent="0.25">
      <c r="A803" s="21">
        <v>42503</v>
      </c>
      <c r="B803" s="19"/>
      <c r="C803" s="29">
        <f t="shared" si="37"/>
        <v>8.8390000000000004</v>
      </c>
      <c r="D803">
        <v>45.44</v>
      </c>
      <c r="E803" s="23"/>
      <c r="F803" s="20">
        <f t="shared" si="39"/>
        <v>8.8390000000000004</v>
      </c>
      <c r="G803" s="23">
        <v>8839</v>
      </c>
      <c r="H803" s="23">
        <v>8791</v>
      </c>
      <c r="I803" s="24">
        <f t="shared" si="38"/>
        <v>42503</v>
      </c>
    </row>
    <row r="804" spans="1:11" ht="15" x14ac:dyDescent="0.25">
      <c r="A804" s="21">
        <v>42510</v>
      </c>
      <c r="B804" s="19"/>
      <c r="C804" s="29">
        <f t="shared" si="37"/>
        <v>8.7959999999999994</v>
      </c>
      <c r="D804">
        <v>47.99</v>
      </c>
      <c r="E804" s="23"/>
      <c r="F804" s="20">
        <f t="shared" si="39"/>
        <v>8.7959999999999994</v>
      </c>
      <c r="G804" s="23">
        <v>8796</v>
      </c>
      <c r="H804" s="23">
        <v>8767</v>
      </c>
      <c r="I804" s="24">
        <f t="shared" si="38"/>
        <v>42510</v>
      </c>
    </row>
    <row r="805" spans="1:11" ht="15" x14ac:dyDescent="0.25">
      <c r="A805" s="21">
        <v>42517</v>
      </c>
      <c r="B805" s="19"/>
      <c r="C805" s="29">
        <f t="shared" si="37"/>
        <v>8.7739999999999991</v>
      </c>
      <c r="D805">
        <v>48.72</v>
      </c>
      <c r="E805" s="23"/>
      <c r="F805" s="20">
        <f t="shared" si="39"/>
        <v>8.7739999999999991</v>
      </c>
      <c r="G805" s="23">
        <v>8774</v>
      </c>
      <c r="H805" s="23">
        <v>8735</v>
      </c>
      <c r="I805" s="24">
        <f t="shared" si="38"/>
        <v>42517</v>
      </c>
    </row>
    <row r="806" spans="1:11" ht="15" x14ac:dyDescent="0.25">
      <c r="A806" s="21">
        <v>42524</v>
      </c>
      <c r="B806" s="19"/>
      <c r="C806" s="29">
        <f t="shared" si="37"/>
        <v>8.76</v>
      </c>
      <c r="D806">
        <v>49</v>
      </c>
      <c r="E806" s="25">
        <v>4.3573190700000008</v>
      </c>
      <c r="F806" s="20">
        <f t="shared" si="39"/>
        <v>8.76</v>
      </c>
      <c r="G806" s="23">
        <v>8760</v>
      </c>
      <c r="H806" s="23">
        <v>8745</v>
      </c>
      <c r="I806" s="24">
        <f t="shared" si="38"/>
        <v>42524</v>
      </c>
      <c r="J806" s="27">
        <v>42522</v>
      </c>
      <c r="K806" s="25">
        <v>4.3573190700000008</v>
      </c>
    </row>
    <row r="807" spans="1:11" ht="15" x14ac:dyDescent="0.25">
      <c r="A807" s="21">
        <v>42531</v>
      </c>
      <c r="B807" s="19"/>
      <c r="C807" s="29">
        <f t="shared" si="37"/>
        <v>8.7409999999999997</v>
      </c>
      <c r="D807">
        <v>50.18</v>
      </c>
      <c r="E807" s="23"/>
      <c r="F807" s="20">
        <f t="shared" si="39"/>
        <v>8.7409999999999997</v>
      </c>
      <c r="G807" s="23">
        <v>8741</v>
      </c>
      <c r="H807" s="23">
        <v>8716</v>
      </c>
      <c r="I807" s="24">
        <f t="shared" si="38"/>
        <v>42531</v>
      </c>
    </row>
    <row r="808" spans="1:11" ht="15" x14ac:dyDescent="0.25">
      <c r="A808" s="21">
        <v>42538</v>
      </c>
      <c r="B808" s="19"/>
      <c r="C808" s="29">
        <f t="shared" si="37"/>
        <v>8.718</v>
      </c>
      <c r="D808">
        <v>47.89</v>
      </c>
      <c r="E808" s="23"/>
      <c r="F808" s="20">
        <f t="shared" si="39"/>
        <v>8.718</v>
      </c>
      <c r="G808" s="23">
        <v>8718</v>
      </c>
      <c r="H808" s="23">
        <v>8677</v>
      </c>
      <c r="I808" s="24">
        <f t="shared" si="38"/>
        <v>42538</v>
      </c>
    </row>
    <row r="809" spans="1:11" ht="15" x14ac:dyDescent="0.25">
      <c r="A809" s="21">
        <v>42545</v>
      </c>
      <c r="B809" s="19"/>
      <c r="C809" s="29">
        <f t="shared" si="37"/>
        <v>8.69</v>
      </c>
      <c r="D809">
        <v>48.71</v>
      </c>
      <c r="E809" s="23"/>
      <c r="F809" s="20">
        <f t="shared" si="39"/>
        <v>8.69</v>
      </c>
      <c r="G809" s="23">
        <v>8690</v>
      </c>
      <c r="H809" s="23">
        <v>8622</v>
      </c>
      <c r="I809" s="24">
        <f t="shared" si="38"/>
        <v>42545</v>
      </c>
    </row>
    <row r="810" spans="1:11" ht="15" x14ac:dyDescent="0.25">
      <c r="A810" s="21">
        <v>42552</v>
      </c>
      <c r="B810" s="19"/>
      <c r="C810" s="29">
        <f t="shared" si="37"/>
        <v>8.6110000000000007</v>
      </c>
      <c r="D810">
        <v>48.17</v>
      </c>
      <c r="E810" s="25">
        <v>4.3695220100000007</v>
      </c>
      <c r="F810" s="20">
        <f t="shared" si="39"/>
        <v>8.6110000000000007</v>
      </c>
      <c r="G810" s="23">
        <v>8611</v>
      </c>
      <c r="H810" s="23">
        <v>8428</v>
      </c>
      <c r="I810" s="24">
        <f t="shared" si="38"/>
        <v>42552</v>
      </c>
      <c r="J810" s="27">
        <v>42552</v>
      </c>
      <c r="K810" s="25">
        <v>4.3695220100000007</v>
      </c>
    </row>
    <row r="811" spans="1:11" ht="15" x14ac:dyDescent="0.25">
      <c r="A811" s="21">
        <v>42559</v>
      </c>
      <c r="B811" s="19"/>
      <c r="C811" s="29">
        <f t="shared" si="37"/>
        <v>8.5530000000000008</v>
      </c>
      <c r="D811">
        <v>46.17</v>
      </c>
      <c r="E811" s="23"/>
      <c r="F811" s="20">
        <f t="shared" si="39"/>
        <v>8.5530000000000008</v>
      </c>
      <c r="G811" s="23">
        <v>8553</v>
      </c>
      <c r="H811" s="23">
        <v>8485</v>
      </c>
      <c r="I811" s="24">
        <f t="shared" si="38"/>
        <v>42559</v>
      </c>
    </row>
    <row r="812" spans="1:11" ht="15" x14ac:dyDescent="0.25">
      <c r="A812" s="21">
        <v>42566</v>
      </c>
      <c r="B812" s="19"/>
      <c r="C812" s="29">
        <f t="shared" si="37"/>
        <v>8.5069999999999997</v>
      </c>
      <c r="D812">
        <v>45.6</v>
      </c>
      <c r="E812" s="23"/>
      <c r="F812" s="20">
        <f t="shared" si="39"/>
        <v>8.5069999999999997</v>
      </c>
      <c r="G812" s="23">
        <v>8507</v>
      </c>
      <c r="H812" s="23">
        <v>8494</v>
      </c>
      <c r="I812" s="24">
        <f t="shared" si="38"/>
        <v>42566</v>
      </c>
    </row>
    <row r="813" spans="1:11" ht="15" x14ac:dyDescent="0.25">
      <c r="A813" s="21">
        <v>42573</v>
      </c>
      <c r="B813" s="19"/>
      <c r="C813" s="29">
        <f t="shared" si="37"/>
        <v>8.4809999999999999</v>
      </c>
      <c r="D813">
        <v>44.44</v>
      </c>
      <c r="E813" s="23"/>
      <c r="F813" s="20">
        <f t="shared" si="39"/>
        <v>8.4809999999999999</v>
      </c>
      <c r="G813" s="23">
        <v>8481</v>
      </c>
      <c r="H813" s="23">
        <v>8515</v>
      </c>
      <c r="I813" s="24">
        <f t="shared" si="38"/>
        <v>42573</v>
      </c>
    </row>
    <row r="814" spans="1:11" ht="15" x14ac:dyDescent="0.25">
      <c r="A814" s="21">
        <v>42580</v>
      </c>
      <c r="B814" s="19"/>
      <c r="C814" s="29">
        <f t="shared" si="37"/>
        <v>8.4890000000000008</v>
      </c>
      <c r="D814">
        <v>41.83</v>
      </c>
      <c r="E814" s="23"/>
      <c r="F814" s="20">
        <f t="shared" si="39"/>
        <v>8.4890000000000008</v>
      </c>
      <c r="G814" s="23">
        <v>8489</v>
      </c>
      <c r="H814" s="23">
        <v>8460</v>
      </c>
      <c r="I814" s="24">
        <f t="shared" si="38"/>
        <v>42580</v>
      </c>
    </row>
    <row r="815" spans="1:11" ht="15" x14ac:dyDescent="0.25">
      <c r="A815" s="21">
        <v>42587</v>
      </c>
      <c r="B815" s="19"/>
      <c r="C815" s="29">
        <f t="shared" si="37"/>
        <v>8.4789999999999992</v>
      </c>
      <c r="D815">
        <v>40.82</v>
      </c>
      <c r="E815" s="25">
        <v>4.3301919099999999</v>
      </c>
      <c r="F815" s="20">
        <f t="shared" si="39"/>
        <v>8.4789999999999992</v>
      </c>
      <c r="G815" s="23">
        <v>8479</v>
      </c>
      <c r="H815" s="23">
        <v>8445</v>
      </c>
      <c r="I815" s="24">
        <f t="shared" si="38"/>
        <v>42587</v>
      </c>
      <c r="J815" s="27">
        <v>42583</v>
      </c>
      <c r="K815" s="25">
        <v>4.3301919099999999</v>
      </c>
    </row>
    <row r="816" spans="1:11" ht="15" x14ac:dyDescent="0.25">
      <c r="A816" s="21">
        <v>42594</v>
      </c>
      <c r="B816" s="19"/>
      <c r="C816" s="29">
        <f t="shared" si="37"/>
        <v>8.5039999999999996</v>
      </c>
      <c r="D816">
        <v>43.11</v>
      </c>
      <c r="E816" s="23"/>
      <c r="F816" s="20">
        <f t="shared" si="39"/>
        <v>8.5039999999999996</v>
      </c>
      <c r="G816" s="23">
        <v>8504</v>
      </c>
      <c r="H816" s="23">
        <v>8597</v>
      </c>
      <c r="I816" s="24">
        <f t="shared" si="38"/>
        <v>42594</v>
      </c>
    </row>
    <row r="817" spans="1:11" ht="15" x14ac:dyDescent="0.25">
      <c r="A817" s="21">
        <v>42601</v>
      </c>
      <c r="B817" s="19"/>
      <c r="C817" s="29">
        <f t="shared" si="37"/>
        <v>8.5129999999999999</v>
      </c>
      <c r="D817">
        <v>47.16</v>
      </c>
      <c r="E817" s="23"/>
      <c r="F817" s="20">
        <f t="shared" si="39"/>
        <v>8.5129999999999999</v>
      </c>
      <c r="G817" s="23">
        <v>8513</v>
      </c>
      <c r="H817" s="23">
        <v>8548</v>
      </c>
      <c r="I817" s="24">
        <f t="shared" si="38"/>
        <v>42601</v>
      </c>
    </row>
    <row r="818" spans="1:11" ht="15" x14ac:dyDescent="0.25">
      <c r="A818" s="21">
        <v>42608</v>
      </c>
      <c r="B818" s="19"/>
      <c r="C818" s="29">
        <f t="shared" si="37"/>
        <v>8.52</v>
      </c>
      <c r="D818">
        <v>47.05</v>
      </c>
      <c r="E818" s="23"/>
      <c r="F818" s="20">
        <f t="shared" si="39"/>
        <v>8.52</v>
      </c>
      <c r="G818" s="23">
        <v>8520</v>
      </c>
      <c r="H818" s="23">
        <v>8488</v>
      </c>
      <c r="I818" s="24">
        <f t="shared" si="38"/>
        <v>42608</v>
      </c>
    </row>
    <row r="819" spans="1:11" ht="15" x14ac:dyDescent="0.25">
      <c r="A819" s="21">
        <v>42615</v>
      </c>
      <c r="B819" s="19"/>
      <c r="C819" s="29">
        <f t="shared" si="37"/>
        <v>8.5229999999999997</v>
      </c>
      <c r="D819">
        <v>45.11</v>
      </c>
      <c r="E819" s="25">
        <v>4.3085102299999996</v>
      </c>
      <c r="F819" s="20">
        <f t="shared" si="39"/>
        <v>8.5229999999999997</v>
      </c>
      <c r="G819" s="23">
        <v>8523</v>
      </c>
      <c r="H819" s="23">
        <v>8458</v>
      </c>
      <c r="I819" s="24">
        <f t="shared" si="38"/>
        <v>42615</v>
      </c>
      <c r="J819" s="27">
        <v>42614</v>
      </c>
      <c r="K819" s="25">
        <v>4.3085102299999996</v>
      </c>
    </row>
    <row r="820" spans="1:11" ht="15" x14ac:dyDescent="0.25">
      <c r="A820" s="21">
        <v>42622</v>
      </c>
      <c r="B820" s="19"/>
      <c r="C820" s="29">
        <f t="shared" si="37"/>
        <v>8.4969999999999999</v>
      </c>
      <c r="D820">
        <v>45.96</v>
      </c>
      <c r="E820" s="23"/>
      <c r="F820" s="20">
        <f t="shared" si="39"/>
        <v>8.4969999999999999</v>
      </c>
      <c r="G820" s="23">
        <v>8497</v>
      </c>
      <c r="H820" s="23">
        <v>8493</v>
      </c>
      <c r="I820" s="24">
        <f t="shared" si="38"/>
        <v>42622</v>
      </c>
    </row>
    <row r="821" spans="1:11" ht="15" x14ac:dyDescent="0.25">
      <c r="A821" s="21">
        <v>42629</v>
      </c>
      <c r="B821" s="19"/>
      <c r="C821" s="29">
        <f t="shared" si="37"/>
        <v>8.4879999999999995</v>
      </c>
      <c r="D821">
        <v>44.34</v>
      </c>
      <c r="E821" s="23"/>
      <c r="F821" s="20">
        <f t="shared" si="39"/>
        <v>8.4879999999999995</v>
      </c>
      <c r="G821" s="23">
        <v>8488</v>
      </c>
      <c r="H821" s="23">
        <v>8512</v>
      </c>
      <c r="I821" s="24">
        <f t="shared" si="38"/>
        <v>42629</v>
      </c>
    </row>
    <row r="822" spans="1:11" ht="15" x14ac:dyDescent="0.25">
      <c r="A822" s="21">
        <v>42636</v>
      </c>
      <c r="B822" s="19"/>
      <c r="C822" s="29">
        <f t="shared" si="37"/>
        <v>8.49</v>
      </c>
      <c r="D822">
        <v>44.59</v>
      </c>
      <c r="E822" s="23"/>
      <c r="F822" s="20">
        <f t="shared" si="39"/>
        <v>8.49</v>
      </c>
      <c r="G822" s="23">
        <v>8490</v>
      </c>
      <c r="H822" s="23">
        <v>8497</v>
      </c>
      <c r="I822" s="24">
        <f t="shared" si="38"/>
        <v>42636</v>
      </c>
    </row>
    <row r="823" spans="1:11" ht="15" x14ac:dyDescent="0.25">
      <c r="A823" s="21">
        <v>42643</v>
      </c>
      <c r="B823" s="19"/>
      <c r="C823" s="29">
        <f t="shared" si="37"/>
        <v>8.4920000000000009</v>
      </c>
      <c r="D823">
        <v>46.55</v>
      </c>
      <c r="E823" s="23"/>
      <c r="F823" s="20">
        <f t="shared" si="39"/>
        <v>8.4920000000000009</v>
      </c>
      <c r="G823" s="23">
        <v>8492</v>
      </c>
      <c r="H823" s="23">
        <v>8467</v>
      </c>
      <c r="I823" s="24">
        <f t="shared" si="38"/>
        <v>42643</v>
      </c>
    </row>
    <row r="824" spans="1:11" ht="15" x14ac:dyDescent="0.25">
      <c r="A824" s="21">
        <v>42650</v>
      </c>
      <c r="B824" s="19"/>
      <c r="C824" s="29">
        <f t="shared" si="37"/>
        <v>8.4819999999999993</v>
      </c>
      <c r="D824">
        <v>49.48</v>
      </c>
      <c r="E824" s="25">
        <v>4.4177644699999998</v>
      </c>
      <c r="F824" s="20">
        <f t="shared" si="39"/>
        <v>8.4819999999999993</v>
      </c>
      <c r="G824" s="23">
        <v>8482</v>
      </c>
      <c r="H824" s="23">
        <v>8450</v>
      </c>
      <c r="I824" s="24">
        <f t="shared" si="38"/>
        <v>42650</v>
      </c>
      <c r="J824" s="27">
        <v>42644</v>
      </c>
      <c r="K824" s="25">
        <v>4.4177644699999998</v>
      </c>
    </row>
    <row r="825" spans="1:11" ht="15" x14ac:dyDescent="0.25">
      <c r="A825" s="21">
        <v>42657</v>
      </c>
      <c r="B825" s="19"/>
      <c r="C825" s="29">
        <f t="shared" si="37"/>
        <v>8.4700000000000006</v>
      </c>
      <c r="D825">
        <v>50.29</v>
      </c>
      <c r="E825" s="23"/>
      <c r="F825" s="20">
        <f t="shared" si="39"/>
        <v>8.4700000000000006</v>
      </c>
      <c r="G825" s="23">
        <v>8470</v>
      </c>
      <c r="H825" s="23">
        <v>8464</v>
      </c>
      <c r="I825" s="24">
        <f t="shared" si="38"/>
        <v>42657</v>
      </c>
    </row>
    <row r="826" spans="1:11" ht="15" x14ac:dyDescent="0.25">
      <c r="A826" s="21">
        <v>42664</v>
      </c>
      <c r="B826" s="19"/>
      <c r="C826" s="29">
        <f t="shared" si="37"/>
        <v>8.4710000000000001</v>
      </c>
      <c r="D826">
        <v>50.56</v>
      </c>
      <c r="E826" s="23"/>
      <c r="F826" s="20">
        <f t="shared" si="39"/>
        <v>8.4710000000000001</v>
      </c>
      <c r="G826" s="23">
        <v>8471</v>
      </c>
      <c r="H826" s="23">
        <v>8504</v>
      </c>
      <c r="I826" s="24">
        <f t="shared" si="38"/>
        <v>42664</v>
      </c>
    </row>
    <row r="827" spans="1:11" ht="15" x14ac:dyDescent="0.25">
      <c r="A827" s="21">
        <v>42671</v>
      </c>
      <c r="B827" s="19"/>
      <c r="C827" s="29">
        <f t="shared" si="37"/>
        <v>8.4849999999999994</v>
      </c>
      <c r="D827">
        <v>49.36</v>
      </c>
      <c r="E827" s="23"/>
      <c r="F827" s="20">
        <f t="shared" si="39"/>
        <v>8.4849999999999994</v>
      </c>
      <c r="G827" s="23">
        <v>8485</v>
      </c>
      <c r="H827" s="23">
        <v>8522</v>
      </c>
      <c r="I827" s="24">
        <f t="shared" si="38"/>
        <v>42671</v>
      </c>
    </row>
    <row r="828" spans="1:11" ht="15" x14ac:dyDescent="0.25">
      <c r="A828" s="21">
        <v>42678</v>
      </c>
      <c r="B828" s="19"/>
      <c r="C828" s="29">
        <f t="shared" si="37"/>
        <v>8.5459999999999994</v>
      </c>
      <c r="D828">
        <v>45.51</v>
      </c>
      <c r="E828" s="25">
        <v>4.4266701200000007</v>
      </c>
      <c r="F828" s="20">
        <f t="shared" si="39"/>
        <v>8.5459999999999994</v>
      </c>
      <c r="G828" s="23">
        <v>8546</v>
      </c>
      <c r="H828" s="23">
        <v>8692</v>
      </c>
      <c r="I828" s="24">
        <f t="shared" si="38"/>
        <v>42678</v>
      </c>
      <c r="J828" s="27">
        <v>42675</v>
      </c>
      <c r="K828" s="25">
        <v>4.4266701200000007</v>
      </c>
    </row>
    <row r="829" spans="1:11" ht="15" x14ac:dyDescent="0.25">
      <c r="A829" s="21">
        <v>42685</v>
      </c>
      <c r="B829" s="19"/>
      <c r="C829" s="29">
        <f t="shared" si="37"/>
        <v>8.6</v>
      </c>
      <c r="D829">
        <v>44.61</v>
      </c>
      <c r="E829" s="23"/>
      <c r="F829" s="20">
        <f t="shared" si="39"/>
        <v>8.6</v>
      </c>
      <c r="G829" s="23">
        <v>8600</v>
      </c>
      <c r="H829" s="23">
        <v>8681</v>
      </c>
      <c r="I829" s="24">
        <f t="shared" si="38"/>
        <v>42685</v>
      </c>
    </row>
    <row r="830" spans="1:11" ht="15" x14ac:dyDescent="0.25">
      <c r="A830" s="21">
        <v>42692</v>
      </c>
      <c r="B830" s="19"/>
      <c r="C830" s="29">
        <f t="shared" si="37"/>
        <v>8.6460000000000008</v>
      </c>
      <c r="D830">
        <v>45.15</v>
      </c>
      <c r="E830" s="23"/>
      <c r="F830" s="20">
        <f t="shared" si="39"/>
        <v>8.6460000000000008</v>
      </c>
      <c r="G830" s="23">
        <v>8646</v>
      </c>
      <c r="H830" s="23">
        <v>8690</v>
      </c>
      <c r="I830" s="24">
        <f t="shared" si="38"/>
        <v>42692</v>
      </c>
    </row>
    <row r="831" spans="1:11" ht="15" x14ac:dyDescent="0.25">
      <c r="A831" s="21">
        <v>42699</v>
      </c>
      <c r="B831" s="19"/>
      <c r="C831" s="29">
        <f t="shared" si="37"/>
        <v>8.6910000000000007</v>
      </c>
      <c r="D831">
        <v>47.25</v>
      </c>
      <c r="E831" s="23"/>
      <c r="F831" s="20">
        <f t="shared" si="39"/>
        <v>8.6910000000000007</v>
      </c>
      <c r="G831" s="23">
        <v>8691</v>
      </c>
      <c r="H831" s="23">
        <v>8699</v>
      </c>
      <c r="I831" s="24">
        <f t="shared" si="38"/>
        <v>42699</v>
      </c>
    </row>
    <row r="832" spans="1:11" ht="15" x14ac:dyDescent="0.25">
      <c r="A832" s="21">
        <v>42706</v>
      </c>
      <c r="B832" s="19"/>
      <c r="C832" s="29">
        <f t="shared" si="37"/>
        <v>8.6920000000000002</v>
      </c>
      <c r="D832">
        <v>48.63</v>
      </c>
      <c r="E832" s="25">
        <v>4.3441377600000006</v>
      </c>
      <c r="F832" s="20">
        <f t="shared" si="39"/>
        <v>8.6920000000000002</v>
      </c>
      <c r="G832" s="23">
        <v>8692</v>
      </c>
      <c r="H832" s="23">
        <v>8697</v>
      </c>
      <c r="I832" s="24">
        <f t="shared" si="38"/>
        <v>42706</v>
      </c>
      <c r="J832" s="27">
        <v>42705</v>
      </c>
      <c r="K832" s="25">
        <v>4.3441377600000006</v>
      </c>
    </row>
    <row r="833" spans="1:12" ht="15" x14ac:dyDescent="0.25">
      <c r="A833" s="21">
        <v>42713</v>
      </c>
      <c r="B833" s="19"/>
      <c r="C833" s="29">
        <f t="shared" si="37"/>
        <v>8.7210000000000001</v>
      </c>
      <c r="D833">
        <v>50.97</v>
      </c>
      <c r="E833" s="23"/>
      <c r="F833" s="20">
        <f t="shared" si="39"/>
        <v>8.7210000000000001</v>
      </c>
      <c r="G833" s="23">
        <v>8721</v>
      </c>
      <c r="H833" s="23">
        <v>8796</v>
      </c>
      <c r="I833" s="24">
        <f t="shared" si="38"/>
        <v>42713</v>
      </c>
    </row>
    <row r="834" spans="1:12" ht="15" x14ac:dyDescent="0.25">
      <c r="A834" s="21">
        <v>42720</v>
      </c>
      <c r="B834" s="19"/>
      <c r="C834" s="29">
        <f t="shared" ref="C834:C897" si="40">+F834</f>
        <v>8.7449999999999992</v>
      </c>
      <c r="D834">
        <v>51.91</v>
      </c>
      <c r="E834" s="23"/>
      <c r="F834" s="20">
        <f t="shared" si="39"/>
        <v>8.7449999999999992</v>
      </c>
      <c r="G834" s="23">
        <v>8745</v>
      </c>
      <c r="H834" s="23">
        <v>8786</v>
      </c>
      <c r="I834" s="24">
        <f t="shared" si="38"/>
        <v>42720</v>
      </c>
    </row>
    <row r="835" spans="1:12" ht="15" x14ac:dyDescent="0.25">
      <c r="A835" s="21">
        <v>42727</v>
      </c>
      <c r="B835" s="19"/>
      <c r="C835" s="29">
        <f t="shared" si="40"/>
        <v>8.7609999999999992</v>
      </c>
      <c r="D835">
        <v>51.95</v>
      </c>
      <c r="E835" s="23"/>
      <c r="F835" s="20">
        <f t="shared" si="39"/>
        <v>8.7609999999999992</v>
      </c>
      <c r="G835" s="23">
        <v>8761</v>
      </c>
      <c r="H835" s="23">
        <v>8766</v>
      </c>
      <c r="I835" s="24">
        <f t="shared" ref="I835:I898" si="41">+A835</f>
        <v>42727</v>
      </c>
    </row>
    <row r="836" spans="1:12" ht="15" x14ac:dyDescent="0.25">
      <c r="A836" s="21">
        <v>42734</v>
      </c>
      <c r="B836" s="19"/>
      <c r="C836" s="29">
        <f t="shared" si="40"/>
        <v>8.7799999999999994</v>
      </c>
      <c r="D836">
        <v>53.6</v>
      </c>
      <c r="E836" s="23"/>
      <c r="F836" s="20">
        <f t="shared" si="39"/>
        <v>8.7799999999999994</v>
      </c>
      <c r="G836" s="23">
        <v>8780</v>
      </c>
      <c r="H836" s="23">
        <v>8770</v>
      </c>
      <c r="I836" s="24">
        <f t="shared" si="41"/>
        <v>42734</v>
      </c>
    </row>
    <row r="837" spans="1:12" ht="15" x14ac:dyDescent="0.25">
      <c r="A837" s="21">
        <v>42741</v>
      </c>
      <c r="B837" s="19">
        <v>2017</v>
      </c>
      <c r="C837" s="29">
        <f t="shared" si="40"/>
        <v>8.8170000000000002</v>
      </c>
      <c r="D837">
        <v>53.34</v>
      </c>
      <c r="E837" s="25">
        <v>4.4172147800000001</v>
      </c>
      <c r="F837" s="20">
        <f t="shared" si="39"/>
        <v>8.8170000000000002</v>
      </c>
      <c r="G837" s="23">
        <v>8817</v>
      </c>
      <c r="H837" s="23">
        <v>8946</v>
      </c>
      <c r="I837" s="24">
        <f t="shared" si="41"/>
        <v>42741</v>
      </c>
      <c r="J837" s="27">
        <v>42736</v>
      </c>
      <c r="K837" s="25">
        <v>4.4172147800000001</v>
      </c>
      <c r="L837" s="46">
        <f>AVERAGE(K837:K887)</f>
        <v>4.964243469166667</v>
      </c>
    </row>
    <row r="838" spans="1:12" ht="15" x14ac:dyDescent="0.25">
      <c r="A838" s="21">
        <v>42748</v>
      </c>
      <c r="B838" s="19"/>
      <c r="C838" s="29">
        <f t="shared" si="40"/>
        <v>8.8569999999999993</v>
      </c>
      <c r="D838">
        <v>52.07</v>
      </c>
      <c r="E838" s="23"/>
      <c r="F838" s="20">
        <f t="shared" si="39"/>
        <v>8.8569999999999993</v>
      </c>
      <c r="G838" s="23">
        <v>8857</v>
      </c>
      <c r="H838" s="23">
        <v>8944</v>
      </c>
      <c r="I838" s="24">
        <f t="shared" si="41"/>
        <v>42748</v>
      </c>
    </row>
    <row r="839" spans="1:12" ht="15" x14ac:dyDescent="0.25">
      <c r="A839" s="21">
        <v>42755</v>
      </c>
      <c r="B839" s="19"/>
      <c r="C839" s="29">
        <f t="shared" si="40"/>
        <v>8.9049999999999994</v>
      </c>
      <c r="D839">
        <v>51.82</v>
      </c>
      <c r="E839" s="23"/>
      <c r="F839" s="20">
        <f t="shared" si="39"/>
        <v>8.9049999999999994</v>
      </c>
      <c r="G839" s="23">
        <v>8905</v>
      </c>
      <c r="H839" s="23">
        <v>8961</v>
      </c>
      <c r="I839" s="24">
        <f t="shared" si="41"/>
        <v>42755</v>
      </c>
    </row>
    <row r="840" spans="1:12" ht="15" x14ac:dyDescent="0.25">
      <c r="A840" s="21">
        <v>42762</v>
      </c>
      <c r="B840" s="19"/>
      <c r="C840" s="29">
        <f t="shared" si="40"/>
        <v>8.9420000000000002</v>
      </c>
      <c r="D840">
        <v>52.74</v>
      </c>
      <c r="E840" s="23"/>
      <c r="F840" s="20">
        <f t="shared" si="39"/>
        <v>8.9420000000000002</v>
      </c>
      <c r="G840" s="23">
        <v>8942</v>
      </c>
      <c r="H840" s="23">
        <v>8915</v>
      </c>
      <c r="I840" s="24">
        <f t="shared" si="41"/>
        <v>42762</v>
      </c>
    </row>
    <row r="841" spans="1:12" ht="15" x14ac:dyDescent="0.25">
      <c r="A841" s="21">
        <v>42769</v>
      </c>
      <c r="B841" s="19"/>
      <c r="C841" s="29">
        <f t="shared" si="40"/>
        <v>8.9499999999999993</v>
      </c>
      <c r="D841">
        <v>53.33</v>
      </c>
      <c r="E841" s="25">
        <v>4.5908496400000001</v>
      </c>
      <c r="F841" s="20">
        <f t="shared" si="39"/>
        <v>8.9499999999999993</v>
      </c>
      <c r="G841" s="23">
        <v>8950</v>
      </c>
      <c r="H841" s="23">
        <v>8978</v>
      </c>
      <c r="I841" s="24">
        <f t="shared" si="41"/>
        <v>42769</v>
      </c>
      <c r="J841" s="27">
        <v>42767</v>
      </c>
      <c r="K841" s="25">
        <v>4.5908496400000001</v>
      </c>
    </row>
    <row r="842" spans="1:12" ht="15" x14ac:dyDescent="0.25">
      <c r="A842" s="21">
        <v>42776</v>
      </c>
      <c r="B842" s="19"/>
      <c r="C842" s="29">
        <f t="shared" si="40"/>
        <v>8.9580000000000002</v>
      </c>
      <c r="D842">
        <v>52.88</v>
      </c>
      <c r="E842" s="23"/>
      <c r="F842" s="20">
        <f t="shared" si="39"/>
        <v>8.9580000000000002</v>
      </c>
      <c r="G842" s="23">
        <v>8958</v>
      </c>
      <c r="H842" s="23">
        <v>8977</v>
      </c>
      <c r="I842" s="24">
        <f t="shared" si="41"/>
        <v>42776</v>
      </c>
    </row>
    <row r="843" spans="1:12" ht="15" x14ac:dyDescent="0.25">
      <c r="A843" s="21">
        <v>42783</v>
      </c>
      <c r="B843" s="19"/>
      <c r="C843" s="29">
        <f t="shared" si="40"/>
        <v>8.968</v>
      </c>
      <c r="D843">
        <v>53.22</v>
      </c>
      <c r="E843" s="23"/>
      <c r="F843" s="20">
        <f t="shared" si="39"/>
        <v>8.968</v>
      </c>
      <c r="G843" s="23">
        <v>8968</v>
      </c>
      <c r="H843" s="23">
        <v>9001</v>
      </c>
      <c r="I843" s="24">
        <f t="shared" si="41"/>
        <v>42783</v>
      </c>
    </row>
    <row r="844" spans="1:12" ht="15" x14ac:dyDescent="0.25">
      <c r="A844" s="21">
        <v>42790</v>
      </c>
      <c r="B844" s="19"/>
      <c r="C844" s="29">
        <f t="shared" si="40"/>
        <v>8.9969999999999999</v>
      </c>
      <c r="D844">
        <v>54.03</v>
      </c>
      <c r="E844" s="23"/>
      <c r="F844" s="20">
        <f t="shared" si="39"/>
        <v>8.9969999999999999</v>
      </c>
      <c r="G844" s="23">
        <v>8997</v>
      </c>
      <c r="H844" s="23">
        <v>9032</v>
      </c>
      <c r="I844" s="24">
        <f t="shared" si="41"/>
        <v>42790</v>
      </c>
    </row>
    <row r="845" spans="1:12" ht="15" x14ac:dyDescent="0.25">
      <c r="A845" s="21">
        <v>42797</v>
      </c>
      <c r="B845" s="19"/>
      <c r="C845" s="29">
        <f t="shared" si="40"/>
        <v>9.0250000000000004</v>
      </c>
      <c r="D845">
        <v>53.56</v>
      </c>
      <c r="E845" s="25">
        <v>4.6233095999999998</v>
      </c>
      <c r="F845" s="20">
        <f t="shared" si="39"/>
        <v>9.0250000000000004</v>
      </c>
      <c r="G845" s="23">
        <v>9025</v>
      </c>
      <c r="H845" s="23">
        <v>9088</v>
      </c>
      <c r="I845" s="24">
        <f t="shared" si="41"/>
        <v>42797</v>
      </c>
      <c r="J845" s="27">
        <v>42795</v>
      </c>
      <c r="K845" s="25">
        <v>4.6233095999999998</v>
      </c>
    </row>
    <row r="846" spans="1:12" ht="15" x14ac:dyDescent="0.25">
      <c r="A846" s="21">
        <v>42804</v>
      </c>
      <c r="B846" s="19"/>
      <c r="C846" s="29">
        <f t="shared" si="40"/>
        <v>9.0579999999999998</v>
      </c>
      <c r="D846">
        <v>50.5</v>
      </c>
      <c r="E846" s="23"/>
      <c r="F846" s="20">
        <f t="shared" si="39"/>
        <v>9.0579999999999998</v>
      </c>
      <c r="G846" s="23">
        <v>9058</v>
      </c>
      <c r="H846" s="23">
        <v>9109</v>
      </c>
      <c r="I846" s="24">
        <f t="shared" si="41"/>
        <v>42804</v>
      </c>
    </row>
    <row r="847" spans="1:12" ht="15" x14ac:dyDescent="0.25">
      <c r="A847" s="21">
        <v>42811</v>
      </c>
      <c r="B847" s="19"/>
      <c r="C847" s="29">
        <f t="shared" si="40"/>
        <v>9.09</v>
      </c>
      <c r="D847">
        <v>48.03</v>
      </c>
      <c r="E847" s="23"/>
      <c r="F847" s="20">
        <f t="shared" si="39"/>
        <v>9.09</v>
      </c>
      <c r="G847" s="23">
        <v>9090</v>
      </c>
      <c r="H847" s="23">
        <v>9129</v>
      </c>
      <c r="I847" s="24">
        <f t="shared" si="41"/>
        <v>42811</v>
      </c>
    </row>
    <row r="848" spans="1:12" ht="15" x14ac:dyDescent="0.25">
      <c r="A848" s="21">
        <v>42818</v>
      </c>
      <c r="B848" s="19"/>
      <c r="C848" s="29">
        <f t="shared" si="40"/>
        <v>9.1180000000000003</v>
      </c>
      <c r="D848">
        <v>47.28</v>
      </c>
      <c r="E848" s="23"/>
      <c r="F848" s="20">
        <f t="shared" si="39"/>
        <v>9.1180000000000003</v>
      </c>
      <c r="G848" s="23">
        <v>9118</v>
      </c>
      <c r="H848" s="23">
        <v>9147</v>
      </c>
      <c r="I848" s="24">
        <f t="shared" si="41"/>
        <v>42818</v>
      </c>
    </row>
    <row r="849" spans="1:11" ht="15" x14ac:dyDescent="0.25">
      <c r="A849" s="21">
        <v>42825</v>
      </c>
      <c r="B849" s="19"/>
      <c r="C849" s="29">
        <f t="shared" si="40"/>
        <v>9.1460000000000008</v>
      </c>
      <c r="D849">
        <v>49.14</v>
      </c>
      <c r="E849" s="23"/>
      <c r="F849" s="20">
        <f t="shared" si="39"/>
        <v>9.1460000000000008</v>
      </c>
      <c r="G849" s="23">
        <v>9146</v>
      </c>
      <c r="H849" s="23">
        <v>9199</v>
      </c>
      <c r="I849" s="24">
        <f t="shared" si="41"/>
        <v>42825</v>
      </c>
    </row>
    <row r="850" spans="1:11" ht="15" x14ac:dyDescent="0.25">
      <c r="A850" s="21">
        <v>42832</v>
      </c>
      <c r="B850" s="19"/>
      <c r="C850" s="29">
        <f t="shared" si="40"/>
        <v>9.1780000000000008</v>
      </c>
      <c r="D850">
        <v>51.26</v>
      </c>
      <c r="E850" s="25">
        <v>4.6778649900000007</v>
      </c>
      <c r="F850" s="20">
        <f t="shared" si="39"/>
        <v>9.1780000000000008</v>
      </c>
      <c r="G850" s="23">
        <v>9178</v>
      </c>
      <c r="H850" s="23">
        <v>9235</v>
      </c>
      <c r="I850" s="24">
        <f t="shared" si="41"/>
        <v>42832</v>
      </c>
      <c r="J850" s="27">
        <v>42826</v>
      </c>
      <c r="K850" s="25">
        <v>4.6778649900000007</v>
      </c>
    </row>
    <row r="851" spans="1:11" ht="15" x14ac:dyDescent="0.25">
      <c r="A851" s="21">
        <v>42839</v>
      </c>
      <c r="B851" s="19"/>
      <c r="C851" s="29">
        <f t="shared" si="40"/>
        <v>9.2080000000000002</v>
      </c>
      <c r="D851">
        <v>53.19</v>
      </c>
      <c r="E851" s="23"/>
      <c r="F851" s="20">
        <f t="shared" si="39"/>
        <v>9.2080000000000002</v>
      </c>
      <c r="G851" s="23">
        <v>9208</v>
      </c>
      <c r="H851" s="23">
        <v>9252</v>
      </c>
      <c r="I851" s="24">
        <f t="shared" si="41"/>
        <v>42839</v>
      </c>
    </row>
    <row r="852" spans="1:11" ht="15" x14ac:dyDescent="0.25">
      <c r="A852" s="21">
        <v>42846</v>
      </c>
      <c r="B852" s="19"/>
      <c r="C852" s="29">
        <f t="shared" si="40"/>
        <v>9.2379999999999995</v>
      </c>
      <c r="D852">
        <v>51.09</v>
      </c>
      <c r="E852" s="23"/>
      <c r="F852" s="20">
        <f t="shared" si="39"/>
        <v>9.2379999999999995</v>
      </c>
      <c r="G852" s="23">
        <v>9238</v>
      </c>
      <c r="H852" s="23">
        <v>9265</v>
      </c>
      <c r="I852" s="24">
        <f t="shared" si="41"/>
        <v>42846</v>
      </c>
    </row>
    <row r="853" spans="1:11" ht="15" x14ac:dyDescent="0.25">
      <c r="A853" s="21">
        <v>42853</v>
      </c>
      <c r="B853" s="19"/>
      <c r="C853" s="29">
        <f t="shared" si="40"/>
        <v>9.2609999999999992</v>
      </c>
      <c r="D853">
        <v>49.12</v>
      </c>
      <c r="E853" s="23"/>
      <c r="F853" s="20">
        <f t="shared" si="39"/>
        <v>9.2609999999999992</v>
      </c>
      <c r="G853" s="23">
        <v>9261</v>
      </c>
      <c r="H853" s="23">
        <v>9293</v>
      </c>
      <c r="I853" s="24">
        <f t="shared" si="41"/>
        <v>42853</v>
      </c>
    </row>
    <row r="854" spans="1:11" ht="15" x14ac:dyDescent="0.25">
      <c r="A854" s="21">
        <v>42860</v>
      </c>
      <c r="B854" s="19"/>
      <c r="C854" s="29">
        <f t="shared" si="40"/>
        <v>9.2810000000000006</v>
      </c>
      <c r="D854">
        <v>47.21</v>
      </c>
      <c r="E854" s="26">
        <v>4.7651467499999995</v>
      </c>
      <c r="F854" s="20">
        <f t="shared" si="39"/>
        <v>9.2810000000000006</v>
      </c>
      <c r="G854" s="23">
        <v>9281</v>
      </c>
      <c r="H854" s="23">
        <v>9314</v>
      </c>
      <c r="I854" s="24">
        <f t="shared" si="41"/>
        <v>42860</v>
      </c>
      <c r="J854" s="27">
        <v>42856</v>
      </c>
      <c r="K854" s="26">
        <v>4.7651467499999995</v>
      </c>
    </row>
    <row r="855" spans="1:11" ht="15" x14ac:dyDescent="0.25">
      <c r="A855" s="21">
        <v>42867</v>
      </c>
      <c r="B855" s="19"/>
      <c r="C855" s="29">
        <f t="shared" si="40"/>
        <v>9.2940000000000005</v>
      </c>
      <c r="D855">
        <v>47.04</v>
      </c>
      <c r="E855" s="23"/>
      <c r="F855" s="20">
        <f t="shared" si="39"/>
        <v>9.2940000000000005</v>
      </c>
      <c r="G855" s="23">
        <v>9294</v>
      </c>
      <c r="H855" s="23">
        <v>9305</v>
      </c>
      <c r="I855" s="24">
        <f t="shared" si="41"/>
        <v>42867</v>
      </c>
    </row>
    <row r="856" spans="1:11" ht="15" x14ac:dyDescent="0.25">
      <c r="A856" s="21">
        <v>42874</v>
      </c>
      <c r="B856" s="19"/>
      <c r="C856" s="29">
        <f t="shared" si="40"/>
        <v>9.3079999999999998</v>
      </c>
      <c r="D856">
        <v>49.24</v>
      </c>
      <c r="E856" s="23"/>
      <c r="F856" s="20">
        <f t="shared" si="39"/>
        <v>9.3079999999999998</v>
      </c>
      <c r="G856" s="23">
        <v>9308</v>
      </c>
      <c r="H856" s="23">
        <v>9320</v>
      </c>
      <c r="I856" s="24">
        <f t="shared" si="41"/>
        <v>42874</v>
      </c>
    </row>
    <row r="857" spans="1:11" ht="15" x14ac:dyDescent="0.25">
      <c r="A857" s="21">
        <v>42881</v>
      </c>
      <c r="B857" s="19"/>
      <c r="C857" s="29">
        <f t="shared" si="40"/>
        <v>9.32</v>
      </c>
      <c r="D857">
        <v>50.21</v>
      </c>
      <c r="E857" s="23"/>
      <c r="F857" s="20">
        <f t="shared" si="39"/>
        <v>9.32</v>
      </c>
      <c r="G857" s="23">
        <v>9320</v>
      </c>
      <c r="H857" s="23">
        <v>9342</v>
      </c>
      <c r="I857" s="24">
        <f t="shared" si="41"/>
        <v>42881</v>
      </c>
    </row>
    <row r="858" spans="1:11" ht="15" x14ac:dyDescent="0.25">
      <c r="A858" s="21">
        <v>42888</v>
      </c>
      <c r="B858" s="19"/>
      <c r="C858" s="29">
        <f t="shared" si="40"/>
        <v>9.3209999999999997</v>
      </c>
      <c r="D858">
        <v>48.48</v>
      </c>
      <c r="E858" s="25">
        <v>4.7998634699999991</v>
      </c>
      <c r="F858" s="20">
        <f t="shared" ref="F858:F921" si="42">+G858/1000</f>
        <v>9.3209999999999997</v>
      </c>
      <c r="G858" s="23">
        <v>9321</v>
      </c>
      <c r="H858" s="23">
        <v>9318</v>
      </c>
      <c r="I858" s="24">
        <f t="shared" si="41"/>
        <v>42888</v>
      </c>
      <c r="J858" s="27">
        <v>42887</v>
      </c>
      <c r="K858" s="25">
        <v>4.7998634699999991</v>
      </c>
    </row>
    <row r="859" spans="1:11" ht="15" x14ac:dyDescent="0.25">
      <c r="A859" s="21">
        <v>42895</v>
      </c>
      <c r="B859" s="19"/>
      <c r="C859" s="29">
        <f t="shared" si="40"/>
        <v>9.3279999999999994</v>
      </c>
      <c r="D859">
        <v>46.57</v>
      </c>
      <c r="E859" s="23"/>
      <c r="F859" s="20">
        <f t="shared" si="42"/>
        <v>9.3279999999999994</v>
      </c>
      <c r="G859" s="23">
        <v>9328</v>
      </c>
      <c r="H859" s="23">
        <v>9330</v>
      </c>
      <c r="I859" s="24">
        <f t="shared" si="41"/>
        <v>42895</v>
      </c>
    </row>
    <row r="860" spans="1:11" ht="15" x14ac:dyDescent="0.25">
      <c r="A860" s="21">
        <v>42902</v>
      </c>
      <c r="B860" s="19"/>
      <c r="C860" s="29">
        <f t="shared" si="40"/>
        <v>9.3350000000000009</v>
      </c>
      <c r="D860">
        <v>45.3</v>
      </c>
      <c r="E860" s="23"/>
      <c r="F860" s="20">
        <f t="shared" si="42"/>
        <v>9.3350000000000009</v>
      </c>
      <c r="G860" s="23">
        <v>9335</v>
      </c>
      <c r="H860" s="23">
        <v>9350</v>
      </c>
      <c r="I860" s="24">
        <f t="shared" si="41"/>
        <v>42902</v>
      </c>
    </row>
    <row r="861" spans="1:11" ht="15" x14ac:dyDescent="0.25">
      <c r="A861" s="21">
        <v>42909</v>
      </c>
      <c r="B861" s="19"/>
      <c r="C861" s="29">
        <f t="shared" si="40"/>
        <v>9.3119999999999994</v>
      </c>
      <c r="D861">
        <v>43.09</v>
      </c>
      <c r="E861" s="23"/>
      <c r="F861" s="20">
        <f t="shared" si="42"/>
        <v>9.3119999999999994</v>
      </c>
      <c r="G861" s="23">
        <v>9312</v>
      </c>
      <c r="H861" s="23">
        <v>9250</v>
      </c>
      <c r="I861" s="24">
        <f t="shared" si="41"/>
        <v>42909</v>
      </c>
    </row>
    <row r="862" spans="1:11" ht="15" x14ac:dyDescent="0.25">
      <c r="A862" s="21">
        <v>42916</v>
      </c>
      <c r="B862" s="19"/>
      <c r="C862" s="29">
        <f t="shared" si="40"/>
        <v>9.3170000000000002</v>
      </c>
      <c r="D862">
        <v>44.63</v>
      </c>
      <c r="E862" s="23"/>
      <c r="F862" s="20">
        <f t="shared" si="42"/>
        <v>9.3170000000000002</v>
      </c>
      <c r="G862" s="23">
        <v>9317</v>
      </c>
      <c r="H862" s="23">
        <v>9338</v>
      </c>
      <c r="I862" s="24">
        <f t="shared" si="41"/>
        <v>42916</v>
      </c>
    </row>
    <row r="863" spans="1:11" ht="15" x14ac:dyDescent="0.25">
      <c r="A863" s="21">
        <v>42923</v>
      </c>
      <c r="B863" s="19"/>
      <c r="C863" s="29">
        <f t="shared" si="40"/>
        <v>9.3339999999999996</v>
      </c>
      <c r="D863">
        <v>44.96</v>
      </c>
      <c r="E863" s="25">
        <v>4.8638351700000007</v>
      </c>
      <c r="F863" s="20">
        <f t="shared" si="42"/>
        <v>9.3339999999999996</v>
      </c>
      <c r="G863" s="23">
        <v>9334</v>
      </c>
      <c r="H863" s="23">
        <v>9397</v>
      </c>
      <c r="I863" s="24">
        <f t="shared" si="41"/>
        <v>42923</v>
      </c>
      <c r="J863" s="27">
        <v>42917</v>
      </c>
      <c r="K863" s="25">
        <v>4.8638351700000007</v>
      </c>
    </row>
    <row r="864" spans="1:11" ht="15" x14ac:dyDescent="0.25">
      <c r="A864" s="21">
        <v>42930</v>
      </c>
      <c r="B864" s="19"/>
      <c r="C864" s="29">
        <f t="shared" si="40"/>
        <v>9.3539999999999992</v>
      </c>
      <c r="D864">
        <v>45.51</v>
      </c>
      <c r="E864" s="23"/>
      <c r="F864" s="20">
        <f t="shared" si="42"/>
        <v>9.3539999999999992</v>
      </c>
      <c r="G864" s="23">
        <v>9354</v>
      </c>
      <c r="H864" s="23">
        <v>9429</v>
      </c>
      <c r="I864" s="24">
        <f t="shared" si="41"/>
        <v>42930</v>
      </c>
    </row>
    <row r="865" spans="1:11" ht="15" x14ac:dyDescent="0.25">
      <c r="A865" s="21">
        <v>42937</v>
      </c>
      <c r="B865" s="19"/>
      <c r="C865" s="29">
        <f t="shared" si="40"/>
        <v>9.3940000000000001</v>
      </c>
      <c r="D865">
        <v>46.41</v>
      </c>
      <c r="E865" s="23"/>
      <c r="F865" s="20">
        <f t="shared" si="42"/>
        <v>9.3940000000000001</v>
      </c>
      <c r="G865" s="23">
        <v>9394</v>
      </c>
      <c r="H865" s="23">
        <v>9410</v>
      </c>
      <c r="I865" s="24">
        <f t="shared" si="41"/>
        <v>42937</v>
      </c>
    </row>
    <row r="866" spans="1:11" ht="15" x14ac:dyDescent="0.25">
      <c r="A866" s="21">
        <v>42944</v>
      </c>
      <c r="B866" s="19"/>
      <c r="C866" s="29">
        <f t="shared" si="40"/>
        <v>9.4169999999999998</v>
      </c>
      <c r="D866">
        <v>48.27</v>
      </c>
      <c r="E866" s="23"/>
      <c r="F866" s="20">
        <f t="shared" si="42"/>
        <v>9.4169999999999998</v>
      </c>
      <c r="G866" s="23">
        <v>9417</v>
      </c>
      <c r="H866" s="23">
        <v>9430</v>
      </c>
      <c r="I866" s="24">
        <f t="shared" si="41"/>
        <v>42944</v>
      </c>
    </row>
    <row r="867" spans="1:11" ht="15" x14ac:dyDescent="0.25">
      <c r="A867" s="21">
        <v>42951</v>
      </c>
      <c r="B867" s="19"/>
      <c r="C867" s="29">
        <f t="shared" si="40"/>
        <v>9.423</v>
      </c>
      <c r="D867">
        <v>49.52</v>
      </c>
      <c r="E867" s="25">
        <v>4.8813916600000002</v>
      </c>
      <c r="F867" s="20">
        <f t="shared" si="42"/>
        <v>9.423</v>
      </c>
      <c r="G867" s="23">
        <v>9423</v>
      </c>
      <c r="H867" s="23">
        <v>9423</v>
      </c>
      <c r="I867" s="24">
        <f t="shared" si="41"/>
        <v>42951</v>
      </c>
      <c r="J867" s="27">
        <v>42948</v>
      </c>
      <c r="K867" s="25">
        <v>4.8813916600000002</v>
      </c>
    </row>
    <row r="868" spans="1:11" ht="15" x14ac:dyDescent="0.25">
      <c r="A868" s="21">
        <v>42958</v>
      </c>
      <c r="B868" s="19"/>
      <c r="C868" s="29">
        <f t="shared" si="40"/>
        <v>9.4410000000000007</v>
      </c>
      <c r="D868">
        <v>49.08</v>
      </c>
      <c r="E868" s="23"/>
      <c r="F868" s="20">
        <f t="shared" si="42"/>
        <v>9.4410000000000007</v>
      </c>
      <c r="G868" s="23">
        <v>9441</v>
      </c>
      <c r="H868" s="23">
        <v>9502</v>
      </c>
      <c r="I868" s="24">
        <f t="shared" si="41"/>
        <v>42958</v>
      </c>
    </row>
    <row r="869" spans="1:11" ht="15" x14ac:dyDescent="0.25">
      <c r="A869" s="21">
        <v>42965</v>
      </c>
      <c r="B869" s="19"/>
      <c r="C869" s="29">
        <f t="shared" si="40"/>
        <v>9.4710000000000001</v>
      </c>
      <c r="D869">
        <v>47.52</v>
      </c>
      <c r="E869" s="23"/>
      <c r="F869" s="20">
        <f t="shared" si="42"/>
        <v>9.4710000000000001</v>
      </c>
      <c r="G869" s="23">
        <v>9471</v>
      </c>
      <c r="H869" s="23">
        <v>9528</v>
      </c>
      <c r="I869" s="24">
        <f t="shared" si="41"/>
        <v>42965</v>
      </c>
    </row>
    <row r="870" spans="1:11" ht="15" x14ac:dyDescent="0.25">
      <c r="A870" s="21">
        <v>42972</v>
      </c>
      <c r="B870" s="19"/>
      <c r="C870" s="29">
        <f t="shared" si="40"/>
        <v>9.4960000000000004</v>
      </c>
      <c r="D870">
        <v>47.68</v>
      </c>
      <c r="E870" s="23"/>
      <c r="F870" s="20">
        <f t="shared" si="42"/>
        <v>9.4960000000000004</v>
      </c>
      <c r="G870" s="23">
        <v>9496</v>
      </c>
      <c r="H870" s="23">
        <v>9530</v>
      </c>
      <c r="I870" s="24">
        <f t="shared" si="41"/>
        <v>42972</v>
      </c>
    </row>
    <row r="871" spans="1:11" ht="15" x14ac:dyDescent="0.25">
      <c r="A871" s="21">
        <v>42979</v>
      </c>
      <c r="B871" s="19"/>
      <c r="C871" s="29">
        <f t="shared" si="40"/>
        <v>9.3350000000000009</v>
      </c>
      <c r="D871">
        <v>46.68</v>
      </c>
      <c r="E871" s="25">
        <v>5.1632711600000007</v>
      </c>
      <c r="F871" s="20">
        <f t="shared" si="42"/>
        <v>9.3350000000000009</v>
      </c>
      <c r="G871" s="23">
        <v>9335</v>
      </c>
      <c r="H871" s="23">
        <v>8781</v>
      </c>
      <c r="I871" s="24">
        <f t="shared" si="41"/>
        <v>42979</v>
      </c>
      <c r="J871" s="27">
        <v>42979</v>
      </c>
      <c r="K871" s="25">
        <v>5.1632711600000007</v>
      </c>
    </row>
    <row r="872" spans="1:11" ht="15" x14ac:dyDescent="0.25">
      <c r="A872" s="21">
        <v>42986</v>
      </c>
      <c r="B872" s="19"/>
      <c r="C872" s="29">
        <f t="shared" si="40"/>
        <v>9.298</v>
      </c>
      <c r="D872">
        <v>48.58</v>
      </c>
      <c r="E872" s="23"/>
      <c r="F872" s="20">
        <f t="shared" si="42"/>
        <v>9.298</v>
      </c>
      <c r="G872" s="23">
        <v>9298</v>
      </c>
      <c r="H872" s="23">
        <v>9353</v>
      </c>
      <c r="I872" s="24">
        <f t="shared" si="41"/>
        <v>42986</v>
      </c>
    </row>
    <row r="873" spans="1:11" ht="15" x14ac:dyDescent="0.25">
      <c r="A873" s="21">
        <v>42993</v>
      </c>
      <c r="B873" s="19"/>
      <c r="C873" s="29">
        <f t="shared" si="40"/>
        <v>9.2940000000000005</v>
      </c>
      <c r="D873">
        <v>49.07</v>
      </c>
      <c r="E873" s="23"/>
      <c r="F873" s="20">
        <f t="shared" si="42"/>
        <v>9.2940000000000005</v>
      </c>
      <c r="G873" s="23">
        <v>9294</v>
      </c>
      <c r="H873" s="23">
        <v>9510</v>
      </c>
      <c r="I873" s="24">
        <f t="shared" si="41"/>
        <v>42993</v>
      </c>
    </row>
    <row r="874" spans="1:11" ht="15" x14ac:dyDescent="0.25">
      <c r="A874" s="21">
        <v>43000</v>
      </c>
      <c r="B874" s="19"/>
      <c r="C874" s="29">
        <f t="shared" si="40"/>
        <v>9.298</v>
      </c>
      <c r="D874">
        <v>50.12</v>
      </c>
      <c r="E874" s="23"/>
      <c r="F874" s="20">
        <f t="shared" si="42"/>
        <v>9.298</v>
      </c>
      <c r="G874" s="23">
        <v>9298</v>
      </c>
      <c r="H874" s="23">
        <v>9547</v>
      </c>
      <c r="I874" s="24">
        <f t="shared" si="41"/>
        <v>43000</v>
      </c>
    </row>
    <row r="875" spans="1:11" ht="15" x14ac:dyDescent="0.25">
      <c r="A875" s="21">
        <v>43007</v>
      </c>
      <c r="B875" s="19"/>
      <c r="C875" s="29">
        <f t="shared" si="40"/>
        <v>9.4930000000000003</v>
      </c>
      <c r="D875">
        <v>51.77</v>
      </c>
      <c r="E875" s="23"/>
      <c r="F875" s="20">
        <f t="shared" si="42"/>
        <v>9.4930000000000003</v>
      </c>
      <c r="G875" s="23">
        <v>9493</v>
      </c>
      <c r="H875" s="23">
        <v>9561</v>
      </c>
      <c r="I875" s="24">
        <f t="shared" si="41"/>
        <v>43007</v>
      </c>
    </row>
    <row r="876" spans="1:11" ht="15" x14ac:dyDescent="0.25">
      <c r="A876" s="21">
        <v>43014</v>
      </c>
      <c r="B876" s="19"/>
      <c r="C876" s="29">
        <f t="shared" si="40"/>
        <v>9.5250000000000004</v>
      </c>
      <c r="D876">
        <v>50.23</v>
      </c>
      <c r="E876" s="25">
        <v>5.4623315000000003</v>
      </c>
      <c r="F876" s="20">
        <f t="shared" si="42"/>
        <v>9.5250000000000004</v>
      </c>
      <c r="G876" s="23">
        <v>9525</v>
      </c>
      <c r="H876" s="23">
        <v>9480</v>
      </c>
      <c r="I876" s="24">
        <f t="shared" si="41"/>
        <v>43014</v>
      </c>
      <c r="J876" s="27">
        <v>43009</v>
      </c>
      <c r="K876" s="25">
        <v>5.4623315000000003</v>
      </c>
    </row>
    <row r="877" spans="1:11" ht="15" x14ac:dyDescent="0.25">
      <c r="A877" s="21">
        <v>43021</v>
      </c>
      <c r="B877" s="19"/>
      <c r="C877" s="29">
        <f t="shared" si="40"/>
        <v>9.2490000000000006</v>
      </c>
      <c r="D877">
        <v>50.77</v>
      </c>
      <c r="E877" s="23"/>
      <c r="F877" s="20">
        <f t="shared" si="42"/>
        <v>9.2490000000000006</v>
      </c>
      <c r="G877" s="23">
        <v>9249</v>
      </c>
      <c r="H877" s="23">
        <v>8406</v>
      </c>
      <c r="I877" s="24">
        <f t="shared" si="41"/>
        <v>43021</v>
      </c>
    </row>
    <row r="878" spans="1:11" ht="15" x14ac:dyDescent="0.25">
      <c r="A878" s="21">
        <v>43028</v>
      </c>
      <c r="B878" s="19"/>
      <c r="C878" s="29">
        <f t="shared" si="40"/>
        <v>9.2390000000000008</v>
      </c>
      <c r="D878">
        <v>51.74</v>
      </c>
      <c r="E878" s="23"/>
      <c r="F878" s="20">
        <f t="shared" si="42"/>
        <v>9.2390000000000008</v>
      </c>
      <c r="G878" s="23">
        <v>9239</v>
      </c>
      <c r="H878" s="23">
        <v>9507</v>
      </c>
      <c r="I878" s="24">
        <f t="shared" si="41"/>
        <v>43028</v>
      </c>
    </row>
    <row r="879" spans="1:11" ht="15" x14ac:dyDescent="0.25">
      <c r="A879" s="21">
        <v>43035</v>
      </c>
      <c r="B879" s="19"/>
      <c r="C879" s="29">
        <f t="shared" si="40"/>
        <v>9.2370000000000001</v>
      </c>
      <c r="D879">
        <v>52.51</v>
      </c>
      <c r="E879" s="23"/>
      <c r="F879" s="20">
        <f t="shared" si="42"/>
        <v>9.2370000000000001</v>
      </c>
      <c r="G879" s="23">
        <v>9237</v>
      </c>
      <c r="H879" s="23">
        <v>9553</v>
      </c>
      <c r="I879" s="24">
        <f t="shared" si="41"/>
        <v>43035</v>
      </c>
    </row>
    <row r="880" spans="1:11" ht="15" x14ac:dyDescent="0.25">
      <c r="A880" s="21">
        <v>43042</v>
      </c>
      <c r="B880" s="19"/>
      <c r="C880" s="29">
        <f t="shared" si="40"/>
        <v>9.2720000000000002</v>
      </c>
      <c r="D880">
        <v>54.59</v>
      </c>
      <c r="E880" s="25">
        <v>5.6227615100000001</v>
      </c>
      <c r="F880" s="20">
        <f t="shared" si="42"/>
        <v>9.2720000000000002</v>
      </c>
      <c r="G880" s="23">
        <v>9272</v>
      </c>
      <c r="H880" s="23">
        <v>9620</v>
      </c>
      <c r="I880" s="24">
        <f t="shared" si="41"/>
        <v>43042</v>
      </c>
      <c r="J880" s="27">
        <v>43040</v>
      </c>
      <c r="K880" s="25">
        <v>5.6227615100000001</v>
      </c>
    </row>
    <row r="881" spans="1:12" ht="15" x14ac:dyDescent="0.25">
      <c r="A881" s="21">
        <v>43049</v>
      </c>
      <c r="B881" s="19"/>
      <c r="C881" s="29">
        <f t="shared" si="40"/>
        <v>9.5809999999999995</v>
      </c>
      <c r="D881">
        <v>57.05</v>
      </c>
      <c r="E881" s="23"/>
      <c r="F881" s="20">
        <f t="shared" si="42"/>
        <v>9.5809999999999995</v>
      </c>
      <c r="G881" s="23">
        <v>9581</v>
      </c>
      <c r="H881" s="23">
        <v>9645</v>
      </c>
      <c r="I881" s="24">
        <f t="shared" si="41"/>
        <v>43049</v>
      </c>
    </row>
    <row r="882" spans="1:12" ht="15" x14ac:dyDescent="0.25">
      <c r="A882" s="21">
        <v>43056</v>
      </c>
      <c r="B882" s="19"/>
      <c r="C882" s="29">
        <f t="shared" si="40"/>
        <v>9.6189999999999998</v>
      </c>
      <c r="D882">
        <v>55.81</v>
      </c>
      <c r="E882" s="23"/>
      <c r="F882" s="20">
        <f t="shared" si="42"/>
        <v>9.6189999999999998</v>
      </c>
      <c r="G882" s="23">
        <v>9619</v>
      </c>
      <c r="H882" s="23">
        <v>9658</v>
      </c>
      <c r="I882" s="24">
        <f t="shared" si="41"/>
        <v>43056</v>
      </c>
    </row>
    <row r="883" spans="1:12" ht="15" x14ac:dyDescent="0.25">
      <c r="A883" s="21">
        <v>43063</v>
      </c>
      <c r="B883" s="19"/>
      <c r="C883" s="29">
        <f t="shared" si="40"/>
        <v>9.6509999999999998</v>
      </c>
      <c r="D883">
        <v>57.47</v>
      </c>
      <c r="E883" s="23"/>
      <c r="F883" s="20">
        <f t="shared" si="42"/>
        <v>9.6509999999999998</v>
      </c>
      <c r="G883" s="23">
        <v>9651</v>
      </c>
      <c r="H883" s="23">
        <v>9682</v>
      </c>
      <c r="I883" s="24">
        <f t="shared" si="41"/>
        <v>43063</v>
      </c>
    </row>
    <row r="884" spans="1:12" ht="15" x14ac:dyDescent="0.25">
      <c r="A884" s="21">
        <v>43070</v>
      </c>
      <c r="B884" s="19"/>
      <c r="C884" s="29">
        <f t="shared" si="40"/>
        <v>9.673</v>
      </c>
      <c r="D884">
        <v>57.81</v>
      </c>
      <c r="E884" s="25">
        <v>5.7030814000000003</v>
      </c>
      <c r="F884" s="20">
        <f t="shared" si="42"/>
        <v>9.673</v>
      </c>
      <c r="G884" s="23">
        <v>9673</v>
      </c>
      <c r="H884" s="23">
        <v>9707</v>
      </c>
      <c r="I884" s="24">
        <f t="shared" si="41"/>
        <v>43070</v>
      </c>
      <c r="J884" s="27">
        <v>43070</v>
      </c>
      <c r="K884" s="25">
        <v>5.7030814000000003</v>
      </c>
    </row>
    <row r="885" spans="1:12" ht="15" x14ac:dyDescent="0.25">
      <c r="A885" s="21">
        <v>43077</v>
      </c>
      <c r="B885" s="19"/>
      <c r="C885" s="29">
        <f t="shared" si="40"/>
        <v>9.7070000000000007</v>
      </c>
      <c r="D885">
        <v>56.92</v>
      </c>
      <c r="E885" s="23"/>
      <c r="F885" s="20">
        <f t="shared" si="42"/>
        <v>9.7070000000000007</v>
      </c>
      <c r="G885" s="23">
        <v>9707</v>
      </c>
      <c r="H885" s="23">
        <v>9780</v>
      </c>
      <c r="I885" s="24">
        <f t="shared" si="41"/>
        <v>43077</v>
      </c>
    </row>
    <row r="886" spans="1:12" ht="15" x14ac:dyDescent="0.25">
      <c r="A886" s="21">
        <v>43084</v>
      </c>
      <c r="B886" s="19"/>
      <c r="C886" s="29">
        <f t="shared" si="40"/>
        <v>9.74</v>
      </c>
      <c r="D886">
        <v>57.17</v>
      </c>
      <c r="E886" s="23"/>
      <c r="F886" s="20">
        <f t="shared" si="42"/>
        <v>9.74</v>
      </c>
      <c r="G886" s="23">
        <v>9740</v>
      </c>
      <c r="H886" s="23">
        <v>9789</v>
      </c>
      <c r="I886" s="24">
        <f t="shared" si="41"/>
        <v>43084</v>
      </c>
    </row>
    <row r="887" spans="1:12" ht="15" x14ac:dyDescent="0.25">
      <c r="A887" s="21">
        <v>43091</v>
      </c>
      <c r="B887" s="19"/>
      <c r="C887" s="29">
        <f t="shared" si="40"/>
        <v>9.7579999999999991</v>
      </c>
      <c r="D887">
        <v>57.87</v>
      </c>
      <c r="E887" s="23"/>
      <c r="F887" s="20">
        <f t="shared" si="42"/>
        <v>9.7579999999999991</v>
      </c>
      <c r="G887" s="23">
        <v>9758</v>
      </c>
      <c r="H887" s="23">
        <v>9754</v>
      </c>
      <c r="I887" s="24">
        <f t="shared" si="41"/>
        <v>43091</v>
      </c>
    </row>
    <row r="888" spans="1:12" ht="15" x14ac:dyDescent="0.25">
      <c r="A888" s="21">
        <v>43098</v>
      </c>
      <c r="B888" s="19"/>
      <c r="C888" s="29">
        <f t="shared" si="40"/>
        <v>9.7759999999999998</v>
      </c>
      <c r="D888">
        <v>59.88</v>
      </c>
      <c r="E888" s="23"/>
      <c r="F888" s="20">
        <f t="shared" si="42"/>
        <v>9.7759999999999998</v>
      </c>
      <c r="G888" s="23">
        <v>9776</v>
      </c>
      <c r="H888" s="23">
        <v>9782</v>
      </c>
      <c r="I888" s="24">
        <f t="shared" si="41"/>
        <v>43098</v>
      </c>
    </row>
    <row r="889" spans="1:12" ht="15" x14ac:dyDescent="0.25">
      <c r="A889" s="21">
        <v>43105</v>
      </c>
      <c r="B889" s="19"/>
      <c r="C889" s="29">
        <f t="shared" si="40"/>
        <v>9.7040000000000006</v>
      </c>
      <c r="D889">
        <v>61.36</v>
      </c>
      <c r="E889" s="25">
        <v>5.6931960000000013</v>
      </c>
      <c r="F889" s="20">
        <f t="shared" si="42"/>
        <v>9.7040000000000006</v>
      </c>
      <c r="G889" s="23">
        <v>9704</v>
      </c>
      <c r="H889" s="23">
        <v>9492</v>
      </c>
      <c r="I889" s="24">
        <f t="shared" si="41"/>
        <v>43105</v>
      </c>
      <c r="J889" s="27">
        <v>43101</v>
      </c>
      <c r="K889" s="25">
        <v>5.6931960000000013</v>
      </c>
      <c r="L889" s="46">
        <f>AVERAGE(K889:K939)</f>
        <v>6.5120376359999996</v>
      </c>
    </row>
    <row r="890" spans="1:12" ht="15" x14ac:dyDescent="0.25">
      <c r="A890" s="21">
        <v>43112</v>
      </c>
      <c r="B890" s="19"/>
      <c r="C890" s="29">
        <f t="shared" si="40"/>
        <v>9.6950000000000003</v>
      </c>
      <c r="D890">
        <v>63.26</v>
      </c>
      <c r="E890" s="23"/>
      <c r="F890" s="20">
        <f t="shared" si="42"/>
        <v>9.6950000000000003</v>
      </c>
      <c r="G890" s="23">
        <v>9695</v>
      </c>
      <c r="H890" s="23">
        <v>9750</v>
      </c>
      <c r="I890" s="24">
        <f t="shared" si="41"/>
        <v>43112</v>
      </c>
    </row>
    <row r="891" spans="1:12" ht="15" x14ac:dyDescent="0.25">
      <c r="A891" s="21">
        <v>43119</v>
      </c>
      <c r="B891" s="19"/>
      <c r="C891" s="29">
        <f t="shared" si="40"/>
        <v>9.7260000000000009</v>
      </c>
      <c r="D891">
        <v>63.77</v>
      </c>
      <c r="E891" s="23"/>
      <c r="F891" s="20">
        <f t="shared" si="42"/>
        <v>9.7260000000000009</v>
      </c>
      <c r="G891" s="23">
        <v>9726</v>
      </c>
      <c r="H891" s="23">
        <v>9878</v>
      </c>
      <c r="I891" s="24">
        <f t="shared" si="41"/>
        <v>43119</v>
      </c>
    </row>
    <row r="892" spans="1:12" ht="15" x14ac:dyDescent="0.25">
      <c r="A892" s="21">
        <v>43126</v>
      </c>
      <c r="B892" s="19"/>
      <c r="C892" s="29">
        <f t="shared" si="40"/>
        <v>9.76</v>
      </c>
      <c r="D892">
        <v>65.14</v>
      </c>
      <c r="E892" s="23"/>
      <c r="F892" s="20">
        <f t="shared" si="42"/>
        <v>9.76</v>
      </c>
      <c r="G892" s="23">
        <v>9760</v>
      </c>
      <c r="H892" s="23">
        <v>9919</v>
      </c>
      <c r="I892" s="24">
        <f t="shared" si="41"/>
        <v>43126</v>
      </c>
    </row>
    <row r="893" spans="1:12" ht="15" x14ac:dyDescent="0.25">
      <c r="A893" s="21">
        <v>43133</v>
      </c>
      <c r="B893" s="19"/>
      <c r="C893" s="29">
        <f t="shared" si="40"/>
        <v>9.9499999999999993</v>
      </c>
      <c r="D893">
        <v>65.319999999999993</v>
      </c>
      <c r="E893" s="25">
        <v>5.8239120000000009</v>
      </c>
      <c r="F893" s="20">
        <f t="shared" si="42"/>
        <v>9.9499999999999993</v>
      </c>
      <c r="G893" s="23">
        <v>9950</v>
      </c>
      <c r="H893" s="23">
        <v>10251</v>
      </c>
      <c r="I893" s="24">
        <f t="shared" si="41"/>
        <v>43133</v>
      </c>
      <c r="J893" s="27">
        <v>43132</v>
      </c>
      <c r="K893" s="25">
        <v>5.8239120000000009</v>
      </c>
    </row>
    <row r="894" spans="1:12" ht="15" x14ac:dyDescent="0.25">
      <c r="A894" s="21">
        <v>43140</v>
      </c>
      <c r="B894" s="19"/>
      <c r="C894" s="29">
        <f t="shared" si="40"/>
        <v>10.08</v>
      </c>
      <c r="D894">
        <v>62.01</v>
      </c>
      <c r="E894" s="23"/>
      <c r="F894" s="20">
        <f t="shared" si="42"/>
        <v>10.08</v>
      </c>
      <c r="G894" s="23">
        <v>10080</v>
      </c>
      <c r="H894" s="23">
        <v>10271</v>
      </c>
      <c r="I894" s="24">
        <f t="shared" si="41"/>
        <v>43140</v>
      </c>
    </row>
    <row r="895" spans="1:12" ht="15" x14ac:dyDescent="0.25">
      <c r="A895" s="21">
        <v>43147</v>
      </c>
      <c r="B895" s="19"/>
      <c r="C895" s="29">
        <f t="shared" si="40"/>
        <v>10.178000000000001</v>
      </c>
      <c r="D895">
        <v>60.56</v>
      </c>
      <c r="E895" s="23"/>
      <c r="F895" s="20">
        <f t="shared" si="42"/>
        <v>10.178000000000001</v>
      </c>
      <c r="G895" s="23">
        <v>10178</v>
      </c>
      <c r="H895" s="23">
        <v>10270</v>
      </c>
      <c r="I895" s="24">
        <f t="shared" si="41"/>
        <v>43147</v>
      </c>
    </row>
    <row r="896" spans="1:12" ht="15" x14ac:dyDescent="0.25">
      <c r="A896" s="21">
        <v>43154</v>
      </c>
      <c r="B896" s="19"/>
      <c r="C896" s="29">
        <f t="shared" si="40"/>
        <v>10.269</v>
      </c>
      <c r="D896">
        <v>62.47</v>
      </c>
      <c r="E896" s="23"/>
      <c r="F896" s="20">
        <f t="shared" si="42"/>
        <v>10.269</v>
      </c>
      <c r="G896" s="23">
        <v>10269</v>
      </c>
      <c r="H896" s="23">
        <v>10283</v>
      </c>
      <c r="I896" s="24">
        <f t="shared" si="41"/>
        <v>43154</v>
      </c>
    </row>
    <row r="897" spans="1:11" ht="15" x14ac:dyDescent="0.25">
      <c r="A897" s="21">
        <v>43161</v>
      </c>
      <c r="B897" s="19"/>
      <c r="C897" s="29">
        <f t="shared" si="40"/>
        <v>10.298</v>
      </c>
      <c r="D897">
        <v>62.07</v>
      </c>
      <c r="E897" s="25">
        <v>6.0426510000000011</v>
      </c>
      <c r="F897" s="20">
        <f t="shared" si="42"/>
        <v>10.298</v>
      </c>
      <c r="G897" s="23">
        <v>10298</v>
      </c>
      <c r="H897" s="23">
        <v>10369</v>
      </c>
      <c r="I897" s="24">
        <f t="shared" si="41"/>
        <v>43161</v>
      </c>
      <c r="J897" s="27">
        <v>43160</v>
      </c>
      <c r="K897" s="25">
        <v>6.0426510000000011</v>
      </c>
    </row>
    <row r="898" spans="1:11" ht="15" x14ac:dyDescent="0.25">
      <c r="A898" s="21">
        <v>43168</v>
      </c>
      <c r="B898" s="19"/>
      <c r="C898" s="29">
        <f t="shared" ref="C898:C940" si="43">+F898</f>
        <v>10.326000000000001</v>
      </c>
      <c r="D898">
        <v>61.65</v>
      </c>
      <c r="E898" s="23"/>
      <c r="F898" s="20">
        <f t="shared" si="42"/>
        <v>10.326000000000001</v>
      </c>
      <c r="G898" s="23">
        <v>10326</v>
      </c>
      <c r="H898" s="23">
        <v>10381</v>
      </c>
      <c r="I898" s="24">
        <f t="shared" si="41"/>
        <v>43168</v>
      </c>
    </row>
    <row r="899" spans="1:11" ht="15" x14ac:dyDescent="0.25">
      <c r="A899" s="21">
        <v>43175</v>
      </c>
      <c r="B899" s="19"/>
      <c r="C899" s="29">
        <f t="shared" si="43"/>
        <v>10.36</v>
      </c>
      <c r="D899">
        <v>61.28</v>
      </c>
      <c r="E899" s="23"/>
      <c r="F899" s="20">
        <f t="shared" si="42"/>
        <v>10.36</v>
      </c>
      <c r="G899" s="23">
        <v>10360</v>
      </c>
      <c r="H899" s="23">
        <v>10407</v>
      </c>
      <c r="I899" s="24">
        <f t="shared" ref="I899:I962" si="44">+A899</f>
        <v>43175</v>
      </c>
    </row>
    <row r="900" spans="1:11" ht="15" x14ac:dyDescent="0.25">
      <c r="A900" s="21">
        <v>43182</v>
      </c>
      <c r="B900" s="19"/>
      <c r="C900" s="29">
        <f t="shared" si="43"/>
        <v>10.398</v>
      </c>
      <c r="D900">
        <v>64.11</v>
      </c>
      <c r="E900" s="23"/>
      <c r="F900" s="20">
        <f t="shared" si="42"/>
        <v>10.398</v>
      </c>
      <c r="G900" s="23">
        <v>10398</v>
      </c>
      <c r="H900" s="23">
        <v>10433</v>
      </c>
      <c r="I900" s="24">
        <f t="shared" si="44"/>
        <v>43182</v>
      </c>
    </row>
    <row r="901" spans="1:11" ht="15" x14ac:dyDescent="0.25">
      <c r="A901" s="21">
        <v>43189</v>
      </c>
      <c r="B901" s="19"/>
      <c r="C901" s="29">
        <f t="shared" si="43"/>
        <v>10.42</v>
      </c>
      <c r="D901">
        <v>64.97</v>
      </c>
      <c r="E901" s="23"/>
      <c r="F901" s="20">
        <f t="shared" si="42"/>
        <v>10.42</v>
      </c>
      <c r="G901" s="23">
        <v>10420</v>
      </c>
      <c r="H901" s="23">
        <v>10460</v>
      </c>
      <c r="I901" s="24">
        <f t="shared" si="44"/>
        <v>43189</v>
      </c>
    </row>
    <row r="902" spans="1:11" ht="15" x14ac:dyDescent="0.25">
      <c r="A902" s="21">
        <v>43196</v>
      </c>
      <c r="B902" s="19"/>
      <c r="C902" s="29">
        <f t="shared" si="43"/>
        <v>10.456</v>
      </c>
      <c r="D902">
        <v>63.07</v>
      </c>
      <c r="E902" s="25">
        <v>6.1719970000000011</v>
      </c>
      <c r="F902" s="20">
        <f t="shared" si="42"/>
        <v>10.456</v>
      </c>
      <c r="G902" s="23">
        <v>10456</v>
      </c>
      <c r="H902" s="23">
        <v>10525</v>
      </c>
      <c r="I902" s="24">
        <f t="shared" si="44"/>
        <v>43196</v>
      </c>
      <c r="J902" s="27">
        <v>43191</v>
      </c>
      <c r="K902" s="25">
        <v>6.1719970000000011</v>
      </c>
    </row>
    <row r="903" spans="1:11" ht="15" x14ac:dyDescent="0.25">
      <c r="A903" s="21">
        <v>43203</v>
      </c>
      <c r="B903" s="19"/>
      <c r="C903" s="29">
        <f t="shared" si="43"/>
        <v>10.49</v>
      </c>
      <c r="D903">
        <v>66.02</v>
      </c>
      <c r="E903" s="23"/>
      <c r="F903" s="20">
        <f t="shared" si="42"/>
        <v>10.49</v>
      </c>
      <c r="G903" s="23">
        <v>10490</v>
      </c>
      <c r="H903" s="23">
        <v>10540</v>
      </c>
      <c r="I903" s="24">
        <f t="shared" si="44"/>
        <v>43203</v>
      </c>
    </row>
    <row r="904" spans="1:11" ht="15" x14ac:dyDescent="0.25">
      <c r="A904" s="21">
        <v>43210</v>
      </c>
      <c r="B904" s="19"/>
      <c r="C904" s="29">
        <f t="shared" si="43"/>
        <v>10.528</v>
      </c>
      <c r="D904">
        <v>67.55</v>
      </c>
      <c r="E904" s="23"/>
      <c r="F904" s="20">
        <f t="shared" si="42"/>
        <v>10.528</v>
      </c>
      <c r="G904" s="23">
        <v>10528</v>
      </c>
      <c r="H904" s="23">
        <v>10586</v>
      </c>
      <c r="I904" s="24">
        <f t="shared" si="44"/>
        <v>43210</v>
      </c>
    </row>
    <row r="905" spans="1:11" ht="15" x14ac:dyDescent="0.25">
      <c r="A905" s="21">
        <v>43217</v>
      </c>
      <c r="B905" s="19"/>
      <c r="C905" s="29">
        <f t="shared" si="43"/>
        <v>10.568</v>
      </c>
      <c r="D905">
        <v>67.91</v>
      </c>
      <c r="E905" s="23"/>
      <c r="F905" s="20">
        <f t="shared" si="42"/>
        <v>10.568</v>
      </c>
      <c r="G905" s="23">
        <v>10568</v>
      </c>
      <c r="H905" s="23">
        <v>10619</v>
      </c>
      <c r="I905" s="24">
        <f t="shared" si="44"/>
        <v>43217</v>
      </c>
    </row>
    <row r="906" spans="1:11" ht="15" x14ac:dyDescent="0.25">
      <c r="A906" s="21">
        <v>43224</v>
      </c>
      <c r="B906" s="19"/>
      <c r="C906" s="29">
        <f t="shared" si="43"/>
        <v>10.612</v>
      </c>
      <c r="D906">
        <v>68.38</v>
      </c>
      <c r="E906" s="25">
        <v>6.2214199999999993</v>
      </c>
      <c r="F906" s="20">
        <f t="shared" si="42"/>
        <v>10.612</v>
      </c>
      <c r="G906" s="23">
        <v>10612</v>
      </c>
      <c r="H906" s="23">
        <v>10703</v>
      </c>
      <c r="I906" s="24">
        <f t="shared" si="44"/>
        <v>43224</v>
      </c>
      <c r="J906" s="27">
        <v>43221</v>
      </c>
      <c r="K906" s="25">
        <v>6.2214199999999993</v>
      </c>
    </row>
    <row r="907" spans="1:11" ht="15" x14ac:dyDescent="0.25">
      <c r="A907" s="21">
        <v>43231</v>
      </c>
      <c r="B907" s="19"/>
      <c r="C907" s="29">
        <f t="shared" si="43"/>
        <v>10.657999999999999</v>
      </c>
      <c r="D907">
        <v>70.56</v>
      </c>
      <c r="E907" s="23"/>
      <c r="F907" s="20">
        <f t="shared" si="42"/>
        <v>10.657999999999999</v>
      </c>
      <c r="G907" s="23">
        <v>10658</v>
      </c>
      <c r="H907" s="23">
        <v>10723</v>
      </c>
      <c r="I907" s="24">
        <f t="shared" si="44"/>
        <v>43231</v>
      </c>
    </row>
    <row r="908" spans="1:11" ht="15" x14ac:dyDescent="0.25">
      <c r="A908" s="21">
        <v>43238</v>
      </c>
      <c r="B908" s="19"/>
      <c r="C908" s="29">
        <f t="shared" si="43"/>
        <v>10.693</v>
      </c>
      <c r="D908">
        <v>71.3</v>
      </c>
      <c r="E908" s="23"/>
      <c r="F908" s="20">
        <f t="shared" si="42"/>
        <v>10.693</v>
      </c>
      <c r="G908" s="23">
        <v>10693</v>
      </c>
      <c r="H908" s="23">
        <v>10725</v>
      </c>
      <c r="I908" s="24">
        <f t="shared" si="44"/>
        <v>43238</v>
      </c>
    </row>
    <row r="909" spans="1:11" ht="15" x14ac:dyDescent="0.25">
      <c r="A909" s="21">
        <v>43245</v>
      </c>
      <c r="B909" s="19"/>
      <c r="C909" s="29">
        <f t="shared" si="43"/>
        <v>10.73</v>
      </c>
      <c r="D909">
        <v>70.98</v>
      </c>
      <c r="E909" s="23"/>
      <c r="F909" s="20">
        <f t="shared" si="42"/>
        <v>10.73</v>
      </c>
      <c r="G909" s="23">
        <v>10730</v>
      </c>
      <c r="H909" s="23">
        <v>10769</v>
      </c>
      <c r="I909" s="24">
        <f t="shared" si="44"/>
        <v>43245</v>
      </c>
    </row>
    <row r="910" spans="1:11" ht="15" x14ac:dyDescent="0.25">
      <c r="A910" s="21">
        <v>43252</v>
      </c>
      <c r="B910" s="19"/>
      <c r="C910" s="29">
        <f t="shared" si="43"/>
        <v>10.754</v>
      </c>
      <c r="D910">
        <v>66.959999999999994</v>
      </c>
      <c r="E910" s="25">
        <v>6.330824999999999</v>
      </c>
      <c r="F910" s="20">
        <f t="shared" si="42"/>
        <v>10.754</v>
      </c>
      <c r="G910" s="23">
        <v>10754</v>
      </c>
      <c r="H910" s="23">
        <v>10800</v>
      </c>
      <c r="I910" s="24">
        <f t="shared" si="44"/>
        <v>43252</v>
      </c>
      <c r="J910" s="27">
        <v>43252</v>
      </c>
      <c r="K910" s="25">
        <v>6.330824999999999</v>
      </c>
    </row>
    <row r="911" spans="1:11" ht="15" x14ac:dyDescent="0.25">
      <c r="A911" s="21">
        <v>43259</v>
      </c>
      <c r="B911" s="19"/>
      <c r="C911" s="29">
        <f t="shared" si="43"/>
        <v>10.798999999999999</v>
      </c>
      <c r="D911">
        <v>65.349999999999994</v>
      </c>
      <c r="E911" s="23"/>
      <c r="F911" s="20">
        <f t="shared" si="42"/>
        <v>10.798999999999999</v>
      </c>
      <c r="G911" s="23">
        <v>10799</v>
      </c>
      <c r="H911" s="23">
        <v>10900</v>
      </c>
      <c r="I911" s="24">
        <f t="shared" si="44"/>
        <v>43259</v>
      </c>
    </row>
    <row r="912" spans="1:11" ht="15" x14ac:dyDescent="0.25">
      <c r="A912" s="21">
        <v>43266</v>
      </c>
      <c r="B912" s="19"/>
      <c r="C912" s="29">
        <f t="shared" si="43"/>
        <v>10.842000000000001</v>
      </c>
      <c r="D912">
        <v>66.209999999999994</v>
      </c>
      <c r="E912" s="23"/>
      <c r="F912" s="20">
        <f t="shared" si="42"/>
        <v>10.842000000000001</v>
      </c>
      <c r="G912" s="23">
        <v>10842</v>
      </c>
      <c r="H912" s="23">
        <v>10900</v>
      </c>
      <c r="I912" s="24">
        <f t="shared" si="44"/>
        <v>43266</v>
      </c>
    </row>
    <row r="913" spans="1:11" ht="15" x14ac:dyDescent="0.25">
      <c r="A913" s="21">
        <v>43273</v>
      </c>
      <c r="B913" s="19"/>
      <c r="C913" s="29">
        <f t="shared" si="43"/>
        <v>10.875</v>
      </c>
      <c r="D913">
        <v>66.319999999999993</v>
      </c>
      <c r="E913" s="23"/>
      <c r="F913" s="20">
        <f t="shared" si="42"/>
        <v>10.875</v>
      </c>
      <c r="G913" s="23">
        <v>10875</v>
      </c>
      <c r="H913" s="23">
        <v>10900</v>
      </c>
      <c r="I913" s="24">
        <f t="shared" si="44"/>
        <v>43273</v>
      </c>
    </row>
    <row r="914" spans="1:11" ht="15" x14ac:dyDescent="0.25">
      <c r="A914" s="21">
        <v>43280</v>
      </c>
      <c r="B914" s="19"/>
      <c r="C914" s="29">
        <f t="shared" si="43"/>
        <v>10.9</v>
      </c>
      <c r="D914">
        <v>74.03</v>
      </c>
      <c r="E914" s="23"/>
      <c r="F914" s="20">
        <f t="shared" si="42"/>
        <v>10.9</v>
      </c>
      <c r="G914" s="23">
        <v>10900</v>
      </c>
      <c r="H914" s="23">
        <v>10900</v>
      </c>
      <c r="I914" s="24">
        <f t="shared" si="44"/>
        <v>43280</v>
      </c>
    </row>
    <row r="915" spans="1:11" ht="15" x14ac:dyDescent="0.25">
      <c r="A915" s="21">
        <v>43287</v>
      </c>
      <c r="B915" s="19"/>
      <c r="C915" s="29">
        <f t="shared" si="43"/>
        <v>10.9</v>
      </c>
      <c r="D915">
        <v>73.73</v>
      </c>
      <c r="E915" s="25">
        <v>6.4570149999999993</v>
      </c>
      <c r="F915" s="20">
        <f t="shared" si="42"/>
        <v>10.9</v>
      </c>
      <c r="G915" s="23">
        <v>10900</v>
      </c>
      <c r="H915" s="23">
        <v>10900</v>
      </c>
      <c r="I915" s="24">
        <f t="shared" si="44"/>
        <v>43287</v>
      </c>
      <c r="J915" s="27">
        <v>43282</v>
      </c>
      <c r="K915" s="25">
        <v>6.4570149999999993</v>
      </c>
    </row>
    <row r="916" spans="1:11" ht="15" x14ac:dyDescent="0.25">
      <c r="A916" s="21">
        <v>43294</v>
      </c>
      <c r="B916" s="19"/>
      <c r="C916" s="29">
        <f t="shared" si="43"/>
        <v>10.925000000000001</v>
      </c>
      <c r="D916">
        <v>71.959999999999994</v>
      </c>
      <c r="E916" s="23"/>
      <c r="F916" s="20">
        <f t="shared" si="42"/>
        <v>10.925000000000001</v>
      </c>
      <c r="G916" s="23">
        <v>10925</v>
      </c>
      <c r="H916" s="23">
        <v>11000</v>
      </c>
      <c r="I916" s="24">
        <f t="shared" si="44"/>
        <v>43294</v>
      </c>
    </row>
    <row r="917" spans="1:11" ht="15" x14ac:dyDescent="0.25">
      <c r="A917" s="21">
        <v>43301</v>
      </c>
      <c r="B917" s="19"/>
      <c r="C917" s="29">
        <f t="shared" si="43"/>
        <v>10.95</v>
      </c>
      <c r="D917">
        <v>68.95</v>
      </c>
      <c r="E917" s="23"/>
      <c r="F917" s="20">
        <f t="shared" si="42"/>
        <v>10.95</v>
      </c>
      <c r="G917" s="23">
        <v>10950</v>
      </c>
      <c r="H917" s="23">
        <v>11000</v>
      </c>
      <c r="I917" s="24">
        <f t="shared" si="44"/>
        <v>43301</v>
      </c>
    </row>
    <row r="918" spans="1:11" ht="15" x14ac:dyDescent="0.25">
      <c r="A918" s="21">
        <v>43308</v>
      </c>
      <c r="B918" s="19"/>
      <c r="C918" s="29">
        <f t="shared" si="43"/>
        <v>10.95</v>
      </c>
      <c r="D918">
        <v>70.010000000000005</v>
      </c>
      <c r="E918" s="23"/>
      <c r="F918" s="20">
        <f t="shared" si="42"/>
        <v>10.95</v>
      </c>
      <c r="G918" s="23">
        <v>10950</v>
      </c>
      <c r="H918" s="23">
        <v>10900</v>
      </c>
      <c r="I918" s="24">
        <f t="shared" si="44"/>
        <v>43308</v>
      </c>
    </row>
    <row r="919" spans="1:11" ht="15" x14ac:dyDescent="0.25">
      <c r="A919" s="21">
        <v>43315</v>
      </c>
      <c r="B919" s="19"/>
      <c r="C919" s="29">
        <f t="shared" si="43"/>
        <v>10.925000000000001</v>
      </c>
      <c r="D919">
        <v>69.459999999999994</v>
      </c>
      <c r="E919" s="25">
        <v>6.7528478574999999</v>
      </c>
      <c r="F919" s="20">
        <f t="shared" si="42"/>
        <v>10.925000000000001</v>
      </c>
      <c r="G919" s="23">
        <v>10925</v>
      </c>
      <c r="H919" s="23">
        <v>10800</v>
      </c>
      <c r="I919" s="24">
        <f t="shared" si="44"/>
        <v>43315</v>
      </c>
      <c r="J919" s="27">
        <v>43313</v>
      </c>
      <c r="K919" s="25">
        <v>6.7528478574999999</v>
      </c>
    </row>
    <row r="920" spans="1:11" ht="15" x14ac:dyDescent="0.25">
      <c r="A920" s="21">
        <v>43322</v>
      </c>
      <c r="B920" s="19"/>
      <c r="C920" s="29">
        <f t="shared" si="43"/>
        <v>10.9</v>
      </c>
      <c r="D920">
        <v>67.900000000000006</v>
      </c>
      <c r="E920" s="23"/>
      <c r="F920" s="20">
        <f t="shared" si="42"/>
        <v>10.9</v>
      </c>
      <c r="G920" s="23">
        <v>10900</v>
      </c>
      <c r="H920" s="23">
        <v>10900</v>
      </c>
      <c r="I920" s="24">
        <f t="shared" si="44"/>
        <v>43322</v>
      </c>
    </row>
    <row r="921" spans="1:11" ht="15" x14ac:dyDescent="0.25">
      <c r="A921" s="21">
        <v>43329</v>
      </c>
      <c r="B921" s="19"/>
      <c r="C921" s="29">
        <f t="shared" si="43"/>
        <v>10.9</v>
      </c>
      <c r="D921">
        <v>66.150000000000006</v>
      </c>
      <c r="E921" s="23"/>
      <c r="F921" s="20">
        <f t="shared" si="42"/>
        <v>10.9</v>
      </c>
      <c r="G921" s="23">
        <v>10900</v>
      </c>
      <c r="H921" s="23">
        <v>11000</v>
      </c>
      <c r="I921" s="24">
        <f t="shared" si="44"/>
        <v>43329</v>
      </c>
    </row>
    <row r="922" spans="1:11" ht="15" x14ac:dyDescent="0.25">
      <c r="A922" s="21">
        <v>43336</v>
      </c>
      <c r="B922" s="19"/>
      <c r="C922" s="29">
        <f t="shared" si="43"/>
        <v>10.925000000000001</v>
      </c>
      <c r="D922">
        <v>68.099999999999994</v>
      </c>
      <c r="E922" s="23"/>
      <c r="F922" s="20">
        <f t="shared" ref="F922:F985" si="45">+G922/1000</f>
        <v>10.925000000000001</v>
      </c>
      <c r="G922" s="23">
        <v>10925</v>
      </c>
      <c r="H922" s="23">
        <v>11000</v>
      </c>
      <c r="I922" s="24">
        <f t="shared" si="44"/>
        <v>43336</v>
      </c>
    </row>
    <row r="923" spans="1:11" ht="15" x14ac:dyDescent="0.25">
      <c r="A923" s="21">
        <v>43343</v>
      </c>
      <c r="B923" s="19"/>
      <c r="C923" s="29">
        <f t="shared" si="43"/>
        <v>10.975</v>
      </c>
      <c r="D923">
        <v>69.66</v>
      </c>
      <c r="E923" s="23"/>
      <c r="F923" s="20">
        <f t="shared" si="45"/>
        <v>10.975</v>
      </c>
      <c r="G923" s="23">
        <v>10975</v>
      </c>
      <c r="H923" s="23">
        <v>11000</v>
      </c>
      <c r="I923" s="24">
        <f t="shared" si="44"/>
        <v>43343</v>
      </c>
    </row>
    <row r="924" spans="1:11" ht="15" x14ac:dyDescent="0.25">
      <c r="A924" s="21">
        <v>43350</v>
      </c>
      <c r="B924" s="19"/>
      <c r="C924" s="29">
        <f t="shared" si="43"/>
        <v>10.975</v>
      </c>
      <c r="D924">
        <v>68.510000000000005</v>
      </c>
      <c r="E924" s="25">
        <v>6.9655887200000004</v>
      </c>
      <c r="F924" s="20">
        <f t="shared" si="45"/>
        <v>10.975</v>
      </c>
      <c r="G924" s="23">
        <v>10975</v>
      </c>
      <c r="H924" s="23">
        <v>10900</v>
      </c>
      <c r="I924" s="24">
        <f t="shared" si="44"/>
        <v>43350</v>
      </c>
      <c r="J924" s="27">
        <v>43344</v>
      </c>
      <c r="K924" s="25">
        <v>6.9655887200000004</v>
      </c>
    </row>
    <row r="925" spans="1:11" ht="15" x14ac:dyDescent="0.25">
      <c r="A925" s="21">
        <v>43357</v>
      </c>
      <c r="B925" s="19"/>
      <c r="C925" s="29">
        <f t="shared" si="43"/>
        <v>10.975</v>
      </c>
      <c r="D925">
        <v>68.959999999999994</v>
      </c>
      <c r="E925" s="23"/>
      <c r="F925" s="20">
        <f t="shared" si="45"/>
        <v>10.975</v>
      </c>
      <c r="G925" s="23">
        <v>10975</v>
      </c>
      <c r="H925" s="23">
        <v>11000</v>
      </c>
      <c r="I925" s="24">
        <f t="shared" si="44"/>
        <v>43357</v>
      </c>
    </row>
    <row r="926" spans="1:11" ht="15" x14ac:dyDescent="0.25">
      <c r="A926" s="21">
        <v>43364</v>
      </c>
      <c r="B926" s="19"/>
      <c r="C926" s="29">
        <f t="shared" si="43"/>
        <v>11</v>
      </c>
      <c r="D926">
        <v>70.28</v>
      </c>
      <c r="E926" s="23"/>
      <c r="F926" s="20">
        <f t="shared" si="45"/>
        <v>11</v>
      </c>
      <c r="G926" s="23">
        <v>11000</v>
      </c>
      <c r="H926" s="23">
        <v>11100</v>
      </c>
      <c r="I926" s="24">
        <f t="shared" si="44"/>
        <v>43364</v>
      </c>
    </row>
    <row r="927" spans="1:11" ht="15" x14ac:dyDescent="0.25">
      <c r="A927" s="21">
        <v>43371</v>
      </c>
      <c r="B927" s="19"/>
      <c r="C927" s="29">
        <f t="shared" si="43"/>
        <v>11.025</v>
      </c>
      <c r="D927">
        <v>72.84</v>
      </c>
      <c r="E927" s="23"/>
      <c r="F927" s="20">
        <f t="shared" si="45"/>
        <v>11.025</v>
      </c>
      <c r="G927" s="23">
        <v>11025</v>
      </c>
      <c r="H927" s="23">
        <v>11100</v>
      </c>
      <c r="I927" s="24">
        <f t="shared" si="44"/>
        <v>43371</v>
      </c>
    </row>
    <row r="928" spans="1:11" ht="15" x14ac:dyDescent="0.25">
      <c r="A928" s="21">
        <v>43378</v>
      </c>
      <c r="B928" s="19"/>
      <c r="C928" s="29">
        <f t="shared" si="43"/>
        <v>11.1</v>
      </c>
      <c r="D928">
        <v>75.13</v>
      </c>
      <c r="E928" s="25">
        <v>7.0981228819999993</v>
      </c>
      <c r="F928" s="20">
        <f t="shared" si="45"/>
        <v>11.1</v>
      </c>
      <c r="G928" s="23">
        <v>11100</v>
      </c>
      <c r="H928" s="23">
        <v>11200</v>
      </c>
      <c r="I928" s="24">
        <f t="shared" si="44"/>
        <v>43378</v>
      </c>
      <c r="J928" s="27">
        <v>43374</v>
      </c>
      <c r="K928" s="25">
        <v>7.0981228819999993</v>
      </c>
    </row>
    <row r="929" spans="1:12" ht="15" x14ac:dyDescent="0.25">
      <c r="A929" s="21">
        <v>43385</v>
      </c>
      <c r="B929" s="19"/>
      <c r="C929" s="29">
        <f t="shared" si="43"/>
        <v>11.074999999999999</v>
      </c>
      <c r="D929">
        <v>72.959999999999994</v>
      </c>
      <c r="E929" s="23"/>
      <c r="F929" s="20">
        <f t="shared" si="45"/>
        <v>11.074999999999999</v>
      </c>
      <c r="G929" s="23">
        <v>11075</v>
      </c>
      <c r="H929" s="23">
        <v>10900</v>
      </c>
      <c r="I929" s="24">
        <f t="shared" si="44"/>
        <v>43385</v>
      </c>
    </row>
    <row r="930" spans="1:12" ht="15" x14ac:dyDescent="0.25">
      <c r="A930" s="21">
        <v>43392</v>
      </c>
      <c r="B930" s="19"/>
      <c r="C930" s="29">
        <f t="shared" si="43"/>
        <v>11.025</v>
      </c>
      <c r="D930">
        <v>70.239999999999995</v>
      </c>
      <c r="E930" s="23"/>
      <c r="F930" s="20">
        <f t="shared" si="45"/>
        <v>11.025</v>
      </c>
      <c r="G930" s="23">
        <v>11025</v>
      </c>
      <c r="H930" s="23">
        <v>10900</v>
      </c>
      <c r="I930" s="24">
        <f t="shared" si="44"/>
        <v>43392</v>
      </c>
    </row>
    <row r="931" spans="1:12" ht="15" x14ac:dyDescent="0.25">
      <c r="A931" s="21">
        <v>43399</v>
      </c>
      <c r="B931" s="19"/>
      <c r="C931" s="29">
        <f t="shared" si="43"/>
        <v>11.05</v>
      </c>
      <c r="D931">
        <v>67.430000000000007</v>
      </c>
      <c r="E931" s="23"/>
      <c r="F931" s="20">
        <f t="shared" si="45"/>
        <v>11.05</v>
      </c>
      <c r="G931" s="23">
        <v>11050</v>
      </c>
      <c r="H931" s="23">
        <v>11200</v>
      </c>
      <c r="I931" s="24">
        <f t="shared" si="44"/>
        <v>43399</v>
      </c>
    </row>
    <row r="932" spans="1:12" ht="15" x14ac:dyDescent="0.25">
      <c r="A932" s="21">
        <v>43406</v>
      </c>
      <c r="B932" s="19"/>
      <c r="C932" s="29">
        <f t="shared" si="43"/>
        <v>11.15</v>
      </c>
      <c r="D932">
        <v>65.06</v>
      </c>
      <c r="E932" s="25">
        <v>7.2227773219999989</v>
      </c>
      <c r="F932" s="20">
        <f t="shared" si="45"/>
        <v>11.15</v>
      </c>
      <c r="G932" s="23">
        <v>11150</v>
      </c>
      <c r="H932" s="23">
        <v>11600</v>
      </c>
      <c r="I932" s="24">
        <f t="shared" si="44"/>
        <v>43406</v>
      </c>
      <c r="J932" s="27">
        <v>43405</v>
      </c>
      <c r="K932" s="25">
        <v>7.2227773219999989</v>
      </c>
    </row>
    <row r="933" spans="1:12" ht="15" x14ac:dyDescent="0.25">
      <c r="A933" s="21">
        <v>43413</v>
      </c>
      <c r="B933" s="19"/>
      <c r="C933" s="29">
        <f t="shared" si="43"/>
        <v>11.35</v>
      </c>
      <c r="D933">
        <v>61.57</v>
      </c>
      <c r="E933" s="23"/>
      <c r="F933" s="20">
        <f t="shared" si="45"/>
        <v>11.35</v>
      </c>
      <c r="G933" s="23">
        <v>11350</v>
      </c>
      <c r="H933" s="23">
        <v>11700</v>
      </c>
      <c r="I933" s="24">
        <f t="shared" si="44"/>
        <v>43413</v>
      </c>
    </row>
    <row r="934" spans="1:12" ht="15" x14ac:dyDescent="0.25">
      <c r="A934" s="21">
        <v>43420</v>
      </c>
      <c r="B934" s="19"/>
      <c r="C934" s="29">
        <f t="shared" si="43"/>
        <v>11.55</v>
      </c>
      <c r="D934">
        <v>56.92</v>
      </c>
      <c r="E934" s="23"/>
      <c r="F934" s="20">
        <f t="shared" si="45"/>
        <v>11.55</v>
      </c>
      <c r="G934" s="23">
        <v>11550</v>
      </c>
      <c r="H934" s="23">
        <v>11700</v>
      </c>
      <c r="I934" s="24">
        <f t="shared" si="44"/>
        <v>43420</v>
      </c>
    </row>
    <row r="935" spans="1:12" ht="15" x14ac:dyDescent="0.25">
      <c r="A935" s="21">
        <v>43427</v>
      </c>
      <c r="B935" s="19"/>
      <c r="C935" s="29">
        <f t="shared" si="43"/>
        <v>11.675000000000001</v>
      </c>
      <c r="D935">
        <v>54.99</v>
      </c>
      <c r="E935" s="23"/>
      <c r="F935" s="20">
        <f t="shared" si="45"/>
        <v>11.675000000000001</v>
      </c>
      <c r="G935" s="23">
        <v>11675</v>
      </c>
      <c r="H935" s="23">
        <v>11700</v>
      </c>
      <c r="I935" s="24">
        <f t="shared" si="44"/>
        <v>43427</v>
      </c>
    </row>
    <row r="936" spans="1:12" ht="15" x14ac:dyDescent="0.25">
      <c r="A936" s="21">
        <v>43434</v>
      </c>
      <c r="B936" s="19"/>
      <c r="C936" s="29">
        <f t="shared" si="43"/>
        <v>11.7</v>
      </c>
      <c r="D936">
        <v>51.01</v>
      </c>
      <c r="E936" s="23"/>
      <c r="F936" s="20">
        <f t="shared" si="45"/>
        <v>11.7</v>
      </c>
      <c r="G936" s="23">
        <v>11700</v>
      </c>
      <c r="H936" s="23">
        <v>11700</v>
      </c>
      <c r="I936" s="24">
        <f t="shared" si="44"/>
        <v>43434</v>
      </c>
    </row>
    <row r="937" spans="1:12" ht="15" x14ac:dyDescent="0.25">
      <c r="A937" s="21">
        <v>43441</v>
      </c>
      <c r="B937" s="19"/>
      <c r="C937" s="29">
        <f t="shared" si="43"/>
        <v>11.675000000000001</v>
      </c>
      <c r="D937">
        <v>52.63</v>
      </c>
      <c r="E937" s="25">
        <v>7.3640988504999987</v>
      </c>
      <c r="F937" s="20">
        <f t="shared" si="45"/>
        <v>11.675000000000001</v>
      </c>
      <c r="G937" s="23">
        <v>11675</v>
      </c>
      <c r="H937" s="23">
        <v>11600</v>
      </c>
      <c r="I937" s="24">
        <f t="shared" si="44"/>
        <v>43441</v>
      </c>
      <c r="J937" s="27">
        <v>43435</v>
      </c>
      <c r="K937" s="25">
        <v>7.3640988504999987</v>
      </c>
    </row>
    <row r="938" spans="1:12" ht="15" x14ac:dyDescent="0.25">
      <c r="A938" s="21">
        <v>43448</v>
      </c>
      <c r="B938" s="19"/>
      <c r="C938" s="29">
        <f t="shared" si="43"/>
        <v>11.65</v>
      </c>
      <c r="D938">
        <v>51.54</v>
      </c>
      <c r="E938" s="23"/>
      <c r="F938" s="20">
        <f t="shared" si="45"/>
        <v>11.65</v>
      </c>
      <c r="G938" s="23">
        <v>11650</v>
      </c>
      <c r="H938" s="23">
        <v>11600</v>
      </c>
      <c r="I938" s="24">
        <f t="shared" si="44"/>
        <v>43448</v>
      </c>
    </row>
    <row r="939" spans="1:12" ht="15" x14ac:dyDescent="0.25">
      <c r="A939" s="21">
        <v>43455</v>
      </c>
      <c r="B939" s="19"/>
      <c r="C939" s="29">
        <f t="shared" si="43"/>
        <v>11.65</v>
      </c>
      <c r="D939">
        <v>46.98</v>
      </c>
      <c r="E939" s="23"/>
      <c r="F939" s="20">
        <f t="shared" si="45"/>
        <v>11.65</v>
      </c>
      <c r="G939" s="23">
        <v>11650</v>
      </c>
      <c r="H939" s="23">
        <v>11700</v>
      </c>
      <c r="I939" s="24">
        <f t="shared" si="44"/>
        <v>43455</v>
      </c>
    </row>
    <row r="940" spans="1:12" ht="15" x14ac:dyDescent="0.25">
      <c r="A940" s="21">
        <v>43462</v>
      </c>
      <c r="B940" s="19"/>
      <c r="C940" s="29">
        <f t="shared" si="43"/>
        <v>11.65</v>
      </c>
      <c r="D940">
        <v>45.22</v>
      </c>
      <c r="E940" s="23"/>
      <c r="F940" s="20">
        <f t="shared" si="45"/>
        <v>11.65</v>
      </c>
      <c r="G940" s="23">
        <v>11650</v>
      </c>
      <c r="H940" s="23">
        <v>11700</v>
      </c>
      <c r="I940" s="24">
        <f t="shared" si="44"/>
        <v>43462</v>
      </c>
    </row>
    <row r="941" spans="1:12" ht="15" x14ac:dyDescent="0.25">
      <c r="A941" s="21">
        <v>43469</v>
      </c>
      <c r="B941" s="19">
        <v>2019</v>
      </c>
      <c r="C941" s="29">
        <f t="shared" ref="C941:C992" si="46">+F941</f>
        <v>11.675000000000001</v>
      </c>
      <c r="D941">
        <v>47</v>
      </c>
      <c r="E941" s="25">
        <v>7.2437650559999991</v>
      </c>
      <c r="F941" s="20">
        <f t="shared" si="45"/>
        <v>11.675000000000001</v>
      </c>
      <c r="G941" s="23">
        <v>11675</v>
      </c>
      <c r="H941" s="23">
        <v>11700</v>
      </c>
      <c r="I941" s="24">
        <f t="shared" si="44"/>
        <v>43469</v>
      </c>
      <c r="J941" s="27">
        <v>43466</v>
      </c>
      <c r="K941" s="25">
        <v>7.2437650559999991</v>
      </c>
      <c r="L941" s="46">
        <f>AVERAGE(K941:K991)</f>
        <v>7.6524758152548289</v>
      </c>
    </row>
    <row r="942" spans="1:12" ht="15" x14ac:dyDescent="0.25">
      <c r="A942" s="21">
        <v>43476</v>
      </c>
      <c r="B942" s="19"/>
      <c r="C942" s="29">
        <f t="shared" si="46"/>
        <v>11.75</v>
      </c>
      <c r="D942">
        <v>50.78</v>
      </c>
      <c r="E942" s="23"/>
      <c r="F942" s="20">
        <f t="shared" si="45"/>
        <v>11.75</v>
      </c>
      <c r="G942" s="23">
        <v>11750</v>
      </c>
      <c r="H942" s="23">
        <v>11900</v>
      </c>
      <c r="I942" s="24">
        <f t="shared" si="44"/>
        <v>43476</v>
      </c>
    </row>
    <row r="943" spans="1:12" ht="15" x14ac:dyDescent="0.25">
      <c r="A943" s="21">
        <v>43483</v>
      </c>
      <c r="B943" s="19"/>
      <c r="C943" s="29">
        <f t="shared" si="46"/>
        <v>11.8</v>
      </c>
      <c r="D943">
        <v>51.92</v>
      </c>
      <c r="E943" s="23"/>
      <c r="F943" s="20">
        <f t="shared" si="45"/>
        <v>11.8</v>
      </c>
      <c r="G943" s="23">
        <v>11800</v>
      </c>
      <c r="H943" s="23">
        <v>11900</v>
      </c>
      <c r="I943" s="24">
        <f t="shared" si="44"/>
        <v>43483</v>
      </c>
    </row>
    <row r="944" spans="1:12" ht="15" x14ac:dyDescent="0.25">
      <c r="A944" s="21">
        <v>43490</v>
      </c>
      <c r="C944" s="29">
        <f t="shared" si="46"/>
        <v>11.85</v>
      </c>
      <c r="D944">
        <v>52.88</v>
      </c>
      <c r="E944" s="23"/>
      <c r="F944" s="20">
        <f t="shared" si="45"/>
        <v>11.85</v>
      </c>
      <c r="G944" s="23">
        <v>11850</v>
      </c>
      <c r="H944" s="23">
        <v>11900</v>
      </c>
      <c r="I944" s="24">
        <f t="shared" si="44"/>
        <v>43490</v>
      </c>
    </row>
    <row r="945" spans="1:11" ht="15" x14ac:dyDescent="0.25">
      <c r="A945" s="21">
        <v>43497</v>
      </c>
      <c r="C945" s="29">
        <f t="shared" si="46"/>
        <v>11.9</v>
      </c>
      <c r="D945">
        <v>53.63</v>
      </c>
      <c r="E945" s="25">
        <v>7.2390122389999991</v>
      </c>
      <c r="F945" s="20">
        <f t="shared" si="45"/>
        <v>11.9</v>
      </c>
      <c r="G945" s="23">
        <v>11900</v>
      </c>
      <c r="H945" s="23">
        <v>11900</v>
      </c>
      <c r="I945" s="24">
        <f t="shared" si="44"/>
        <v>43497</v>
      </c>
      <c r="J945" s="27">
        <v>43497</v>
      </c>
      <c r="K945" s="25">
        <v>7.2390122389999991</v>
      </c>
    </row>
    <row r="946" spans="1:11" ht="15" x14ac:dyDescent="0.25">
      <c r="A946" s="21">
        <v>43504</v>
      </c>
      <c r="C946" s="29">
        <f t="shared" si="46"/>
        <v>11.9</v>
      </c>
      <c r="D946">
        <v>53.53</v>
      </c>
      <c r="E946" s="23"/>
      <c r="F946" s="20">
        <f t="shared" si="45"/>
        <v>11.9</v>
      </c>
      <c r="G946" s="23">
        <v>11900</v>
      </c>
      <c r="H946" s="23">
        <v>11900</v>
      </c>
      <c r="I946" s="24">
        <f t="shared" si="44"/>
        <v>43504</v>
      </c>
    </row>
    <row r="947" spans="1:11" ht="15" x14ac:dyDescent="0.25">
      <c r="A947" s="21">
        <v>43511</v>
      </c>
      <c r="C947" s="29">
        <f t="shared" si="46"/>
        <v>11.925000000000001</v>
      </c>
      <c r="D947">
        <v>53.88</v>
      </c>
      <c r="E947" s="23"/>
      <c r="F947" s="20">
        <f t="shared" si="45"/>
        <v>11.925000000000001</v>
      </c>
      <c r="G947" s="23">
        <v>11925</v>
      </c>
      <c r="H947" s="23">
        <v>12000</v>
      </c>
      <c r="I947" s="24">
        <f t="shared" si="44"/>
        <v>43511</v>
      </c>
    </row>
    <row r="948" spans="1:11" ht="15" x14ac:dyDescent="0.25">
      <c r="A948" s="21">
        <v>43518</v>
      </c>
      <c r="C948" s="29">
        <f t="shared" si="46"/>
        <v>11.975</v>
      </c>
      <c r="D948">
        <v>56.74</v>
      </c>
      <c r="E948" s="23"/>
      <c r="F948" s="20">
        <f t="shared" si="45"/>
        <v>11.975</v>
      </c>
      <c r="G948" s="23">
        <v>11975</v>
      </c>
      <c r="H948" s="23">
        <v>12100</v>
      </c>
      <c r="I948" s="24">
        <f t="shared" si="44"/>
        <v>43518</v>
      </c>
    </row>
    <row r="949" spans="1:11" ht="15" x14ac:dyDescent="0.25">
      <c r="A949" s="21">
        <v>43525</v>
      </c>
      <c r="C949" s="29">
        <f t="shared" si="46"/>
        <v>12.025</v>
      </c>
      <c r="D949">
        <v>56.12</v>
      </c>
      <c r="E949" s="25">
        <v>7.360927375000001</v>
      </c>
      <c r="F949" s="20">
        <f t="shared" si="45"/>
        <v>12.025</v>
      </c>
      <c r="G949" s="23">
        <v>12025</v>
      </c>
      <c r="H949" s="23">
        <v>12100</v>
      </c>
      <c r="I949" s="24">
        <f t="shared" si="44"/>
        <v>43525</v>
      </c>
      <c r="J949" s="27">
        <v>43525</v>
      </c>
      <c r="K949" s="25">
        <v>7.360927375000001</v>
      </c>
    </row>
    <row r="950" spans="1:11" ht="15" x14ac:dyDescent="0.25">
      <c r="A950" s="21">
        <v>43532</v>
      </c>
      <c r="C950" s="29">
        <f t="shared" si="46"/>
        <v>12.05</v>
      </c>
      <c r="D950">
        <v>56.35</v>
      </c>
      <c r="E950" s="23"/>
      <c r="F950" s="20">
        <f t="shared" si="45"/>
        <v>12.05</v>
      </c>
      <c r="G950" s="23">
        <v>12050</v>
      </c>
      <c r="H950" s="23">
        <v>12000</v>
      </c>
      <c r="I950" s="24">
        <f t="shared" si="44"/>
        <v>43532</v>
      </c>
    </row>
    <row r="951" spans="1:11" ht="15" x14ac:dyDescent="0.25">
      <c r="A951" s="21">
        <v>43539</v>
      </c>
      <c r="C951" s="29">
        <f t="shared" si="46"/>
        <v>12.074999999999999</v>
      </c>
      <c r="D951">
        <v>57.81</v>
      </c>
      <c r="E951" s="23"/>
      <c r="F951" s="20">
        <f t="shared" si="45"/>
        <v>12.074999999999999</v>
      </c>
      <c r="G951" s="23">
        <v>12075</v>
      </c>
      <c r="H951" s="23">
        <v>12100</v>
      </c>
      <c r="I951" s="24">
        <f t="shared" si="44"/>
        <v>43539</v>
      </c>
    </row>
    <row r="952" spans="1:11" ht="15" x14ac:dyDescent="0.25">
      <c r="A952" s="21">
        <v>43546</v>
      </c>
      <c r="C952" s="29">
        <f t="shared" si="46"/>
        <v>12.074999999999999</v>
      </c>
      <c r="D952">
        <v>59.44</v>
      </c>
      <c r="E952" s="23"/>
      <c r="F952" s="20">
        <f t="shared" si="45"/>
        <v>12.074999999999999</v>
      </c>
      <c r="G952" s="23">
        <v>12075</v>
      </c>
      <c r="H952" s="23">
        <v>12100</v>
      </c>
      <c r="I952" s="24">
        <f t="shared" si="44"/>
        <v>43546</v>
      </c>
    </row>
    <row r="953" spans="1:11" ht="15" x14ac:dyDescent="0.25">
      <c r="A953" s="21">
        <v>43553</v>
      </c>
      <c r="C953" s="29">
        <f t="shared" si="46"/>
        <v>12.1</v>
      </c>
      <c r="D953">
        <v>59.49</v>
      </c>
      <c r="E953" s="23"/>
      <c r="F953" s="20">
        <f t="shared" si="45"/>
        <v>12.1</v>
      </c>
      <c r="G953" s="23">
        <v>12100</v>
      </c>
      <c r="H953" s="23">
        <v>12200</v>
      </c>
      <c r="I953" s="24">
        <f t="shared" si="44"/>
        <v>43553</v>
      </c>
    </row>
    <row r="954" spans="1:11" ht="15" x14ac:dyDescent="0.25">
      <c r="A954" s="21">
        <v>43560</v>
      </c>
      <c r="C954" s="29">
        <f t="shared" si="46"/>
        <v>12.15</v>
      </c>
      <c r="D954">
        <v>62.36</v>
      </c>
      <c r="E954" s="25">
        <v>7.4915926894999991</v>
      </c>
      <c r="F954" s="20">
        <f t="shared" si="45"/>
        <v>12.15</v>
      </c>
      <c r="G954" s="23">
        <v>12150</v>
      </c>
      <c r="H954" s="23">
        <v>12200</v>
      </c>
      <c r="I954" s="24">
        <f t="shared" si="44"/>
        <v>43560</v>
      </c>
      <c r="J954" s="27">
        <v>43556</v>
      </c>
      <c r="K954" s="25">
        <v>7.4915926894999991</v>
      </c>
    </row>
    <row r="955" spans="1:11" ht="15" x14ac:dyDescent="0.25">
      <c r="A955" s="21">
        <v>43567</v>
      </c>
      <c r="C955" s="29">
        <f t="shared" si="46"/>
        <v>12.15</v>
      </c>
      <c r="D955">
        <v>64.099999999999994</v>
      </c>
      <c r="E955" s="23"/>
      <c r="F955" s="20">
        <f t="shared" si="45"/>
        <v>12.15</v>
      </c>
      <c r="G955" s="23">
        <v>12150</v>
      </c>
      <c r="H955" s="23">
        <v>12100</v>
      </c>
      <c r="I955" s="24">
        <f t="shared" si="44"/>
        <v>43567</v>
      </c>
    </row>
    <row r="956" spans="1:11" ht="15" x14ac:dyDescent="0.25">
      <c r="A956" s="21">
        <v>43574</v>
      </c>
      <c r="C956" s="29">
        <f t="shared" si="46"/>
        <v>12.175000000000001</v>
      </c>
      <c r="D956">
        <v>63.8</v>
      </c>
      <c r="E956" s="23"/>
      <c r="F956" s="20">
        <f t="shared" si="45"/>
        <v>12.175000000000001</v>
      </c>
      <c r="G956" s="23">
        <v>12175</v>
      </c>
      <c r="H956" s="23">
        <v>12200</v>
      </c>
      <c r="I956" s="24">
        <f t="shared" si="44"/>
        <v>43574</v>
      </c>
    </row>
    <row r="957" spans="1:11" ht="15" x14ac:dyDescent="0.25">
      <c r="A957" s="21">
        <v>43581</v>
      </c>
      <c r="C957" s="29">
        <f t="shared" si="46"/>
        <v>12.2</v>
      </c>
      <c r="D957">
        <v>65.28</v>
      </c>
      <c r="E957" s="23"/>
      <c r="F957" s="20">
        <f t="shared" si="45"/>
        <v>12.2</v>
      </c>
      <c r="G957" s="23">
        <v>12200</v>
      </c>
      <c r="H957" s="23">
        <v>12300</v>
      </c>
      <c r="I957" s="24">
        <f t="shared" si="44"/>
        <v>43581</v>
      </c>
    </row>
    <row r="958" spans="1:11" ht="15" x14ac:dyDescent="0.25">
      <c r="A958" s="21">
        <v>43588</v>
      </c>
      <c r="C958" s="29">
        <f t="shared" si="46"/>
        <v>12.2</v>
      </c>
      <c r="D958">
        <v>62.9</v>
      </c>
      <c r="E958" s="25">
        <v>7.5755685769999994</v>
      </c>
      <c r="F958" s="20">
        <f t="shared" si="45"/>
        <v>12.2</v>
      </c>
      <c r="G958" s="23">
        <v>12200</v>
      </c>
      <c r="H958" s="23">
        <v>12200</v>
      </c>
      <c r="I958" s="24">
        <f t="shared" si="44"/>
        <v>43588</v>
      </c>
      <c r="J958" s="27">
        <v>43586</v>
      </c>
      <c r="K958" s="25">
        <v>7.5755685769999994</v>
      </c>
    </row>
    <row r="959" spans="1:11" ht="15" x14ac:dyDescent="0.25">
      <c r="A959" s="21">
        <v>43595</v>
      </c>
      <c r="C959" s="29">
        <f t="shared" si="46"/>
        <v>12.2</v>
      </c>
      <c r="D959">
        <v>61.81</v>
      </c>
      <c r="E959" s="23"/>
      <c r="F959" s="20">
        <f t="shared" si="45"/>
        <v>12.2</v>
      </c>
      <c r="G959" s="23">
        <v>12200</v>
      </c>
      <c r="H959" s="23">
        <v>12100</v>
      </c>
      <c r="I959" s="24">
        <f t="shared" si="44"/>
        <v>43595</v>
      </c>
    </row>
    <row r="960" spans="1:11" ht="15" x14ac:dyDescent="0.25">
      <c r="A960" s="21">
        <v>43602</v>
      </c>
      <c r="C960" s="29">
        <f t="shared" si="46"/>
        <v>12.2</v>
      </c>
      <c r="D960">
        <v>62.1</v>
      </c>
      <c r="E960" s="23"/>
      <c r="F960" s="20">
        <f t="shared" si="45"/>
        <v>12.2</v>
      </c>
      <c r="G960" s="23">
        <v>12200</v>
      </c>
      <c r="H960" s="23">
        <v>12200</v>
      </c>
      <c r="I960" s="24">
        <f t="shared" si="44"/>
        <v>43602</v>
      </c>
    </row>
    <row r="961" spans="1:11" ht="15" x14ac:dyDescent="0.25">
      <c r="A961" s="21">
        <v>43609</v>
      </c>
      <c r="C961" s="29">
        <f t="shared" si="46"/>
        <v>12.2</v>
      </c>
      <c r="D961">
        <v>60.72</v>
      </c>
      <c r="E961" s="23"/>
      <c r="F961" s="20">
        <f t="shared" si="45"/>
        <v>12.2</v>
      </c>
      <c r="G961" s="23">
        <v>12200</v>
      </c>
      <c r="H961" s="23">
        <v>12300</v>
      </c>
      <c r="I961" s="24">
        <f t="shared" si="44"/>
        <v>43609</v>
      </c>
    </row>
    <row r="962" spans="1:11" ht="15" x14ac:dyDescent="0.25">
      <c r="A962" s="21">
        <v>43616</v>
      </c>
      <c r="C962" s="29">
        <f t="shared" si="46"/>
        <v>12.25</v>
      </c>
      <c r="D962">
        <v>56.93</v>
      </c>
      <c r="E962" s="23"/>
      <c r="F962" s="20">
        <f t="shared" si="45"/>
        <v>12.25</v>
      </c>
      <c r="G962" s="23">
        <v>12250</v>
      </c>
      <c r="H962" s="23">
        <v>12400</v>
      </c>
      <c r="I962" s="24">
        <f t="shared" si="44"/>
        <v>43616</v>
      </c>
    </row>
    <row r="963" spans="1:11" ht="15" x14ac:dyDescent="0.25">
      <c r="A963" s="21">
        <v>43623</v>
      </c>
      <c r="C963" s="29">
        <f t="shared" si="46"/>
        <v>12.3</v>
      </c>
      <c r="D963">
        <v>52.97</v>
      </c>
      <c r="E963" s="25">
        <v>7.6217378504143865</v>
      </c>
      <c r="F963" s="20">
        <f t="shared" si="45"/>
        <v>12.3</v>
      </c>
      <c r="G963" s="23">
        <v>12300</v>
      </c>
      <c r="H963" s="23">
        <v>12300</v>
      </c>
      <c r="I963" s="24">
        <f t="shared" ref="I963:I989" si="47">+A963</f>
        <v>43623</v>
      </c>
      <c r="J963" s="27">
        <v>43617</v>
      </c>
      <c r="K963" s="25">
        <v>7.6217378504143865</v>
      </c>
    </row>
    <row r="964" spans="1:11" ht="15" x14ac:dyDescent="0.25">
      <c r="A964" s="21">
        <v>43630</v>
      </c>
      <c r="C964" s="29">
        <f t="shared" si="46"/>
        <v>12.3</v>
      </c>
      <c r="D964">
        <v>52.52</v>
      </c>
      <c r="E964" s="23"/>
      <c r="F964" s="20">
        <f t="shared" si="45"/>
        <v>12.3</v>
      </c>
      <c r="G964" s="23">
        <v>12300</v>
      </c>
      <c r="H964" s="23">
        <v>12200</v>
      </c>
      <c r="I964" s="24">
        <f t="shared" si="47"/>
        <v>43630</v>
      </c>
    </row>
    <row r="965" spans="1:11" ht="15" x14ac:dyDescent="0.25">
      <c r="A965" s="21">
        <v>43637</v>
      </c>
      <c r="C965" s="29">
        <f t="shared" si="46"/>
        <v>12.25</v>
      </c>
      <c r="D965">
        <v>54.75</v>
      </c>
      <c r="E965" s="23"/>
      <c r="F965" s="20">
        <f t="shared" si="45"/>
        <v>12.25</v>
      </c>
      <c r="G965" s="23">
        <v>12250</v>
      </c>
      <c r="H965" s="23">
        <v>12100</v>
      </c>
      <c r="I965" s="24">
        <f t="shared" si="47"/>
        <v>43637</v>
      </c>
    </row>
    <row r="966" spans="1:11" ht="15" x14ac:dyDescent="0.25">
      <c r="A966" s="21">
        <v>43644</v>
      </c>
      <c r="C966" s="29">
        <f t="shared" si="46"/>
        <v>12.2</v>
      </c>
      <c r="D966">
        <v>58.38</v>
      </c>
      <c r="E966" s="23"/>
      <c r="F966" s="20">
        <f t="shared" si="45"/>
        <v>12.2</v>
      </c>
      <c r="G966" s="23">
        <v>12200</v>
      </c>
      <c r="H966" s="23">
        <v>12200</v>
      </c>
      <c r="I966" s="24">
        <f t="shared" si="47"/>
        <v>43644</v>
      </c>
    </row>
    <row r="967" spans="1:11" ht="15" x14ac:dyDescent="0.25">
      <c r="A967" s="21">
        <v>43651</v>
      </c>
      <c r="C967" s="29">
        <f t="shared" si="46"/>
        <v>12.2</v>
      </c>
      <c r="D967">
        <v>57.32</v>
      </c>
      <c r="E967" s="25">
        <v>7.7084091371912287</v>
      </c>
      <c r="F967" s="20">
        <f t="shared" si="45"/>
        <v>12.2</v>
      </c>
      <c r="G967" s="23">
        <v>12200</v>
      </c>
      <c r="H967" s="23">
        <v>12300</v>
      </c>
      <c r="I967" s="24">
        <f t="shared" si="47"/>
        <v>43651</v>
      </c>
      <c r="J967" s="27">
        <v>43647</v>
      </c>
      <c r="K967" s="25">
        <v>7.7084091371912287</v>
      </c>
    </row>
    <row r="968" spans="1:11" ht="15" x14ac:dyDescent="0.25">
      <c r="A968" s="21">
        <v>43658</v>
      </c>
      <c r="C968" s="29">
        <f t="shared" si="46"/>
        <v>12.15</v>
      </c>
      <c r="D968">
        <v>59.02</v>
      </c>
      <c r="E968" s="23"/>
      <c r="F968" s="20">
        <f t="shared" si="45"/>
        <v>12.15</v>
      </c>
      <c r="G968" s="23">
        <v>12150</v>
      </c>
      <c r="H968" s="23">
        <v>12000</v>
      </c>
      <c r="I968" s="24">
        <f t="shared" si="47"/>
        <v>43658</v>
      </c>
    </row>
    <row r="969" spans="1:11" ht="15" x14ac:dyDescent="0.25">
      <c r="A969" s="21">
        <v>43665</v>
      </c>
      <c r="C969" s="29">
        <f t="shared" si="46"/>
        <v>11.95</v>
      </c>
      <c r="D969">
        <v>56.74</v>
      </c>
      <c r="E969" s="23"/>
      <c r="F969" s="20">
        <f t="shared" si="45"/>
        <v>11.95</v>
      </c>
      <c r="G969" s="23">
        <v>11950</v>
      </c>
      <c r="H969" s="23">
        <v>11300</v>
      </c>
      <c r="I969" s="24">
        <f t="shared" si="47"/>
        <v>43665</v>
      </c>
    </row>
    <row r="970" spans="1:11" ht="15" x14ac:dyDescent="0.25">
      <c r="A970" s="21">
        <v>43672</v>
      </c>
      <c r="C970" s="29">
        <f t="shared" si="46"/>
        <v>11.95</v>
      </c>
      <c r="D970">
        <v>56.05</v>
      </c>
      <c r="E970" s="23"/>
      <c r="F970" s="20">
        <f t="shared" si="45"/>
        <v>11.95</v>
      </c>
      <c r="G970" s="23">
        <v>11950</v>
      </c>
      <c r="H970" s="23">
        <v>12200</v>
      </c>
      <c r="I970" s="24">
        <f t="shared" si="47"/>
        <v>43672</v>
      </c>
    </row>
    <row r="971" spans="1:11" ht="15" x14ac:dyDescent="0.25">
      <c r="A971" s="21">
        <v>43679</v>
      </c>
      <c r="C971" s="29">
        <f t="shared" si="46"/>
        <v>11.95</v>
      </c>
      <c r="D971">
        <v>56.55</v>
      </c>
      <c r="E971" s="25">
        <v>7.8003517061948298</v>
      </c>
      <c r="F971" s="20">
        <f t="shared" si="45"/>
        <v>11.95</v>
      </c>
      <c r="G971" s="23">
        <v>11950</v>
      </c>
      <c r="H971" s="23">
        <v>12300</v>
      </c>
      <c r="I971" s="24">
        <f t="shared" si="47"/>
        <v>43679</v>
      </c>
      <c r="J971" s="27">
        <v>43678</v>
      </c>
      <c r="K971" s="25">
        <v>7.8003517061948298</v>
      </c>
    </row>
    <row r="972" spans="1:11" ht="15" x14ac:dyDescent="0.25">
      <c r="A972" s="21">
        <v>43686</v>
      </c>
      <c r="C972" s="29">
        <f t="shared" si="46"/>
        <v>12.025</v>
      </c>
      <c r="D972">
        <v>53.28</v>
      </c>
      <c r="E972" s="23"/>
      <c r="F972" s="20">
        <f t="shared" si="45"/>
        <v>12.025</v>
      </c>
      <c r="G972" s="23">
        <v>12025</v>
      </c>
      <c r="H972" s="23">
        <v>12300</v>
      </c>
      <c r="I972" s="24">
        <f t="shared" si="47"/>
        <v>43686</v>
      </c>
    </row>
    <row r="973" spans="1:11" ht="15" x14ac:dyDescent="0.25">
      <c r="A973" s="21">
        <v>43693</v>
      </c>
      <c r="C973" s="29">
        <f t="shared" si="46"/>
        <v>12.275</v>
      </c>
      <c r="D973">
        <v>55.31</v>
      </c>
      <c r="E973" s="23"/>
      <c r="F973" s="20">
        <f t="shared" si="45"/>
        <v>12.275</v>
      </c>
      <c r="G973" s="23">
        <v>12275</v>
      </c>
      <c r="H973" s="23">
        <v>12300</v>
      </c>
      <c r="I973" s="24">
        <f t="shared" si="47"/>
        <v>43693</v>
      </c>
    </row>
    <row r="974" spans="1:11" ht="15" x14ac:dyDescent="0.25">
      <c r="A974" s="21">
        <v>43700</v>
      </c>
      <c r="C974" s="29">
        <f t="shared" si="46"/>
        <v>12.35</v>
      </c>
      <c r="D974">
        <v>55.5</v>
      </c>
      <c r="E974" s="23"/>
      <c r="F974" s="20">
        <f t="shared" si="45"/>
        <v>12.35</v>
      </c>
      <c r="G974" s="23">
        <v>12350</v>
      </c>
      <c r="H974" s="23">
        <v>12500</v>
      </c>
      <c r="I974" s="24">
        <f t="shared" si="47"/>
        <v>43700</v>
      </c>
    </row>
    <row r="975" spans="1:11" ht="15" x14ac:dyDescent="0.25">
      <c r="A975" s="21">
        <v>43707</v>
      </c>
      <c r="C975" s="29">
        <f t="shared" si="46"/>
        <v>12.375</v>
      </c>
      <c r="D975">
        <v>55.21</v>
      </c>
      <c r="E975" s="23"/>
      <c r="F975" s="20">
        <f t="shared" si="45"/>
        <v>12.375</v>
      </c>
      <c r="G975" s="23">
        <v>12375</v>
      </c>
      <c r="H975" s="23">
        <v>12400</v>
      </c>
      <c r="I975" s="24">
        <f t="shared" si="47"/>
        <v>43707</v>
      </c>
    </row>
    <row r="976" spans="1:11" ht="15" x14ac:dyDescent="0.25">
      <c r="A976" s="21">
        <v>43714</v>
      </c>
      <c r="C976" s="29">
        <f t="shared" si="46"/>
        <v>12.4</v>
      </c>
      <c r="D976">
        <v>55.73</v>
      </c>
      <c r="E976" s="25">
        <v>7.9005151507921703</v>
      </c>
      <c r="F976" s="20">
        <f t="shared" si="45"/>
        <v>12.4</v>
      </c>
      <c r="G976" s="23">
        <v>12400</v>
      </c>
      <c r="H976" s="23">
        <v>12400</v>
      </c>
      <c r="I976" s="24">
        <f t="shared" si="47"/>
        <v>43714</v>
      </c>
      <c r="J976" s="27">
        <v>43709</v>
      </c>
      <c r="K976" s="25">
        <v>7.9005151507921703</v>
      </c>
    </row>
    <row r="977" spans="1:11" ht="15" x14ac:dyDescent="0.25">
      <c r="A977" s="21">
        <v>43721</v>
      </c>
      <c r="C977" s="29">
        <f t="shared" si="46"/>
        <v>12.425000000000001</v>
      </c>
      <c r="D977">
        <v>56.16</v>
      </c>
      <c r="E977" s="23"/>
      <c r="F977" s="20">
        <f t="shared" si="45"/>
        <v>12.425000000000001</v>
      </c>
      <c r="G977" s="23">
        <v>12425</v>
      </c>
      <c r="H977" s="23">
        <v>12400</v>
      </c>
      <c r="I977" s="24">
        <f t="shared" si="47"/>
        <v>43721</v>
      </c>
    </row>
    <row r="978" spans="1:11" ht="15" x14ac:dyDescent="0.25">
      <c r="A978" s="21">
        <v>43728</v>
      </c>
      <c r="C978" s="29">
        <f t="shared" si="46"/>
        <v>12.425000000000001</v>
      </c>
      <c r="D978">
        <v>59.33</v>
      </c>
      <c r="E978" s="23"/>
      <c r="F978" s="20">
        <f t="shared" si="45"/>
        <v>12.425000000000001</v>
      </c>
      <c r="G978" s="23">
        <v>12425</v>
      </c>
      <c r="H978" s="23">
        <v>12500</v>
      </c>
      <c r="I978" s="24">
        <f t="shared" si="47"/>
        <v>43728</v>
      </c>
    </row>
    <row r="979" spans="1:11" ht="15" x14ac:dyDescent="0.25">
      <c r="A979" s="21">
        <v>43735</v>
      </c>
      <c r="C979" s="29">
        <f t="shared" si="46"/>
        <v>12.425000000000001</v>
      </c>
      <c r="D979">
        <v>56.9</v>
      </c>
      <c r="E979" s="23"/>
      <c r="F979" s="20">
        <f t="shared" si="45"/>
        <v>12.425000000000001</v>
      </c>
      <c r="G979" s="23">
        <v>12425</v>
      </c>
      <c r="H979" s="23">
        <v>12400</v>
      </c>
      <c r="I979" s="24">
        <f t="shared" si="47"/>
        <v>43735</v>
      </c>
    </row>
    <row r="980" spans="1:11" ht="15" x14ac:dyDescent="0.25">
      <c r="A980" s="21">
        <v>43742</v>
      </c>
      <c r="C980" s="29">
        <f t="shared" si="46"/>
        <v>12.475</v>
      </c>
      <c r="D980">
        <v>53.12</v>
      </c>
      <c r="E980" s="25">
        <v>8.0702119001572488</v>
      </c>
      <c r="F980" s="20">
        <f t="shared" si="45"/>
        <v>12.475</v>
      </c>
      <c r="G980" s="23">
        <v>12475</v>
      </c>
      <c r="H980" s="23">
        <v>12600</v>
      </c>
      <c r="I980" s="24">
        <f t="shared" si="47"/>
        <v>43742</v>
      </c>
      <c r="J980" s="27">
        <v>43739</v>
      </c>
      <c r="K980" s="25">
        <v>8.0702119001572488</v>
      </c>
    </row>
    <row r="981" spans="1:11" ht="15" x14ac:dyDescent="0.25">
      <c r="A981" s="21">
        <v>43749</v>
      </c>
      <c r="C981" s="29">
        <f t="shared" si="46"/>
        <v>12.525</v>
      </c>
      <c r="D981">
        <v>53.27</v>
      </c>
      <c r="E981" s="23"/>
      <c r="F981" s="20">
        <f t="shared" si="45"/>
        <v>12.525</v>
      </c>
      <c r="G981" s="23">
        <v>12525</v>
      </c>
      <c r="H981" s="23">
        <v>12600</v>
      </c>
      <c r="I981" s="24">
        <f t="shared" si="47"/>
        <v>43749</v>
      </c>
    </row>
    <row r="982" spans="1:11" ht="15" x14ac:dyDescent="0.25">
      <c r="A982" s="21">
        <v>43756</v>
      </c>
      <c r="C982" s="29">
        <f t="shared" si="46"/>
        <v>12.55</v>
      </c>
      <c r="D982">
        <v>53.49</v>
      </c>
      <c r="E982" s="23"/>
      <c r="F982" s="20">
        <f t="shared" si="45"/>
        <v>12.55</v>
      </c>
      <c r="G982" s="23">
        <v>12550</v>
      </c>
      <c r="H982" s="23">
        <v>12600</v>
      </c>
      <c r="I982" s="24">
        <f t="shared" si="47"/>
        <v>43756</v>
      </c>
    </row>
    <row r="983" spans="1:11" ht="15" x14ac:dyDescent="0.25">
      <c r="A983" s="21">
        <v>43763</v>
      </c>
      <c r="C983" s="29">
        <f t="shared" si="46"/>
        <v>12.6</v>
      </c>
      <c r="D983">
        <v>55.2</v>
      </c>
      <c r="E983" s="23"/>
      <c r="F983" s="20">
        <f t="shared" si="45"/>
        <v>12.6</v>
      </c>
      <c r="G983" s="23">
        <v>12600</v>
      </c>
      <c r="H983" s="23">
        <v>12600</v>
      </c>
      <c r="I983" s="24">
        <f t="shared" si="47"/>
        <v>43763</v>
      </c>
    </row>
    <row r="984" spans="1:11" ht="15" x14ac:dyDescent="0.25">
      <c r="A984" s="21">
        <v>43770</v>
      </c>
      <c r="C984" s="29">
        <f t="shared" si="46"/>
        <v>12.6</v>
      </c>
      <c r="D984">
        <v>55.17</v>
      </c>
      <c r="E984" s="25">
        <v>8.1651422865532517</v>
      </c>
      <c r="F984" s="20">
        <f t="shared" si="45"/>
        <v>12.6</v>
      </c>
      <c r="G984" s="23">
        <v>12600</v>
      </c>
      <c r="H984" s="23">
        <v>12600</v>
      </c>
      <c r="I984" s="24">
        <f t="shared" si="47"/>
        <v>43770</v>
      </c>
      <c r="J984" s="27">
        <v>43770</v>
      </c>
      <c r="K984" s="25">
        <v>8.1651422865532517</v>
      </c>
    </row>
    <row r="985" spans="1:11" ht="15" x14ac:dyDescent="0.25">
      <c r="A985" s="21">
        <v>43777</v>
      </c>
      <c r="C985" s="29">
        <f t="shared" si="46"/>
        <v>12.65</v>
      </c>
      <c r="D985">
        <v>56.69</v>
      </c>
      <c r="E985" s="23"/>
      <c r="F985" s="20">
        <f t="shared" si="45"/>
        <v>12.65</v>
      </c>
      <c r="G985" s="23">
        <v>12650</v>
      </c>
      <c r="H985" s="23">
        <v>12800</v>
      </c>
      <c r="I985" s="24">
        <f t="shared" si="47"/>
        <v>43777</v>
      </c>
    </row>
    <row r="986" spans="1:11" ht="15" x14ac:dyDescent="0.25">
      <c r="A986" s="21">
        <v>43784</v>
      </c>
      <c r="C986" s="29">
        <f t="shared" si="46"/>
        <v>12.7</v>
      </c>
      <c r="D986">
        <v>56.85</v>
      </c>
      <c r="E986" s="23"/>
      <c r="F986" s="20">
        <f t="shared" ref="F986:F992" si="48">+G986/1000</f>
        <v>12.7</v>
      </c>
      <c r="G986" s="23">
        <v>12700</v>
      </c>
      <c r="H986" s="23">
        <v>12800</v>
      </c>
      <c r="I986" s="24">
        <f t="shared" si="47"/>
        <v>43784</v>
      </c>
    </row>
    <row r="987" spans="1:11" ht="15" x14ac:dyDescent="0.25">
      <c r="A987" s="21">
        <v>43791</v>
      </c>
      <c r="C987" s="29">
        <f t="shared" si="46"/>
        <v>12.775</v>
      </c>
      <c r="D987">
        <v>56.9</v>
      </c>
      <c r="E987" s="23"/>
      <c r="F987" s="20">
        <f t="shared" si="48"/>
        <v>12.775</v>
      </c>
      <c r="G987" s="23">
        <v>12775</v>
      </c>
      <c r="H987" s="23">
        <v>12900</v>
      </c>
      <c r="I987" s="24">
        <f t="shared" si="47"/>
        <v>43791</v>
      </c>
    </row>
    <row r="988" spans="1:11" ht="15" x14ac:dyDescent="0.25">
      <c r="A988" s="21">
        <v>43798</v>
      </c>
      <c r="C988" s="29">
        <f t="shared" si="46"/>
        <v>12.85</v>
      </c>
      <c r="D988">
        <v>58.07</v>
      </c>
      <c r="E988" s="23"/>
      <c r="F988" s="20">
        <f t="shared" si="48"/>
        <v>12.85</v>
      </c>
      <c r="G988" s="23">
        <v>12850</v>
      </c>
      <c r="H988" s="23">
        <v>12900</v>
      </c>
      <c r="I988" s="24">
        <f t="shared" si="47"/>
        <v>43798</v>
      </c>
    </row>
    <row r="989" spans="1:11" ht="15" x14ac:dyDescent="0.25">
      <c r="A989" s="21">
        <v>43805</v>
      </c>
      <c r="C989" s="29">
        <f t="shared" si="46"/>
        <v>12.85</v>
      </c>
      <c r="D989">
        <v>57.64</v>
      </c>
      <c r="E989" s="23"/>
      <c r="F989" s="20">
        <f t="shared" si="48"/>
        <v>12.85</v>
      </c>
      <c r="G989" s="23">
        <v>12850</v>
      </c>
      <c r="H989" s="23">
        <v>12800</v>
      </c>
      <c r="I989" s="24">
        <f t="shared" si="47"/>
        <v>43805</v>
      </c>
    </row>
    <row r="990" spans="1:11" ht="15" x14ac:dyDescent="0.25">
      <c r="A990" s="21">
        <v>43812</v>
      </c>
      <c r="C990" s="29">
        <f t="shared" si="46"/>
        <v>12.85</v>
      </c>
      <c r="D990">
        <v>59.25</v>
      </c>
      <c r="F990" s="20">
        <f t="shared" si="48"/>
        <v>12.85</v>
      </c>
      <c r="G990" s="23">
        <v>12850</v>
      </c>
      <c r="H990" s="23">
        <v>12800</v>
      </c>
      <c r="I990" s="21">
        <v>43812</v>
      </c>
    </row>
    <row r="991" spans="1:11" ht="15" x14ac:dyDescent="0.25">
      <c r="A991" s="21">
        <v>43819</v>
      </c>
      <c r="C991" s="29">
        <f t="shared" si="46"/>
        <v>12.85</v>
      </c>
      <c r="D991" s="18">
        <v>60.75</v>
      </c>
      <c r="F991" s="20">
        <f t="shared" si="48"/>
        <v>12.85</v>
      </c>
      <c r="G991" s="23">
        <v>12850</v>
      </c>
      <c r="H991" s="23">
        <v>12900</v>
      </c>
      <c r="I991" s="21">
        <v>43819</v>
      </c>
    </row>
    <row r="992" spans="1:11" ht="15" x14ac:dyDescent="0.25">
      <c r="A992" s="21">
        <v>43826</v>
      </c>
      <c r="C992" s="29">
        <f t="shared" si="46"/>
        <v>12.85</v>
      </c>
      <c r="D992" s="18">
        <v>61.26</v>
      </c>
      <c r="F992" s="20">
        <f t="shared" si="48"/>
        <v>12.85</v>
      </c>
      <c r="G992" s="23">
        <v>12850</v>
      </c>
      <c r="H992" s="23">
        <v>12900</v>
      </c>
      <c r="I992" s="21">
        <v>43826</v>
      </c>
    </row>
    <row r="993" spans="3:8" x14ac:dyDescent="0.2">
      <c r="C993" s="29"/>
      <c r="G993" s="23"/>
      <c r="H993" s="23"/>
    </row>
    <row r="994" spans="3:8" x14ac:dyDescent="0.2">
      <c r="C994" s="29"/>
      <c r="G994" s="23"/>
      <c r="H994" s="23"/>
    </row>
    <row r="995" spans="3:8" x14ac:dyDescent="0.2">
      <c r="C995" s="29"/>
      <c r="G995" s="23"/>
      <c r="H995" s="23"/>
    </row>
    <row r="996" spans="3:8" x14ac:dyDescent="0.2">
      <c r="C996" s="29"/>
      <c r="G996" s="23"/>
      <c r="H996" s="23"/>
    </row>
    <row r="997" spans="3:8" x14ac:dyDescent="0.2">
      <c r="C997" s="29"/>
      <c r="G997" s="23"/>
      <c r="H997" s="23"/>
    </row>
    <row r="998" spans="3:8" x14ac:dyDescent="0.2">
      <c r="C998" s="29"/>
      <c r="G998" s="23"/>
      <c r="H998" s="23"/>
    </row>
    <row r="999" spans="3:8" x14ac:dyDescent="0.2">
      <c r="C999" s="29"/>
      <c r="G999" s="23"/>
      <c r="H999" s="23"/>
    </row>
    <row r="1000" spans="3:8" x14ac:dyDescent="0.2">
      <c r="C1000" s="29"/>
      <c r="G1000" s="23"/>
      <c r="H1000" s="23"/>
    </row>
    <row r="1001" spans="3:8" x14ac:dyDescent="0.2">
      <c r="C1001" s="29"/>
      <c r="G1001" s="23"/>
      <c r="H1001" s="23"/>
    </row>
    <row r="1002" spans="3:8" x14ac:dyDescent="0.2">
      <c r="C1002" s="29"/>
      <c r="G1002" s="23"/>
      <c r="H1002" s="23"/>
    </row>
    <row r="1003" spans="3:8" x14ac:dyDescent="0.2">
      <c r="C1003" s="29"/>
      <c r="G1003" s="23"/>
      <c r="H1003" s="23"/>
    </row>
    <row r="1004" spans="3:8" x14ac:dyDescent="0.2">
      <c r="C1004" s="29"/>
      <c r="G1004" s="23"/>
      <c r="H1004" s="23"/>
    </row>
    <row r="1005" spans="3:8" x14ac:dyDescent="0.2">
      <c r="G1005" s="23"/>
      <c r="H1005" s="23"/>
    </row>
    <row r="1006" spans="3:8" x14ac:dyDescent="0.2">
      <c r="G1006" s="23"/>
      <c r="H1006" s="23"/>
    </row>
    <row r="1007" spans="3:8" x14ac:dyDescent="0.2">
      <c r="G1007" s="23"/>
      <c r="H1007" s="23"/>
    </row>
    <row r="1008" spans="3:8" x14ac:dyDescent="0.2">
      <c r="G1008" s="23"/>
      <c r="H1008" s="23"/>
    </row>
    <row r="1009" spans="7:8" x14ac:dyDescent="0.2">
      <c r="G1009" s="23"/>
      <c r="H1009" s="23"/>
    </row>
    <row r="1010" spans="7:8" x14ac:dyDescent="0.2">
      <c r="G1010" s="23"/>
      <c r="H1010" s="23"/>
    </row>
    <row r="1011" spans="7:8" x14ac:dyDescent="0.2">
      <c r="G1011" s="23"/>
      <c r="H1011" s="23"/>
    </row>
    <row r="1012" spans="7:8" x14ac:dyDescent="0.2">
      <c r="G1012" s="23"/>
      <c r="H1012" s="23"/>
    </row>
    <row r="1013" spans="7:8" x14ac:dyDescent="0.2">
      <c r="G1013" s="23"/>
      <c r="H1013" s="23"/>
    </row>
    <row r="1014" spans="7:8" x14ac:dyDescent="0.2">
      <c r="G1014" s="23"/>
      <c r="H1014" s="23"/>
    </row>
    <row r="1015" spans="7:8" x14ac:dyDescent="0.2">
      <c r="G1015" s="23"/>
      <c r="H1015" s="23"/>
    </row>
    <row r="1016" spans="7:8" x14ac:dyDescent="0.2">
      <c r="G1016" s="23"/>
      <c r="H1016" s="23"/>
    </row>
    <row r="1017" spans="7:8" x14ac:dyDescent="0.2">
      <c r="G1017" s="23"/>
      <c r="H1017" s="23"/>
    </row>
    <row r="1018" spans="7:8" x14ac:dyDescent="0.2">
      <c r="G1018" s="23"/>
      <c r="H1018" s="23"/>
    </row>
    <row r="1019" spans="7:8" x14ac:dyDescent="0.2">
      <c r="G1019" s="23"/>
      <c r="H1019" s="23"/>
    </row>
    <row r="1020" spans="7:8" x14ac:dyDescent="0.2">
      <c r="G1020" s="23"/>
      <c r="H1020" s="23"/>
    </row>
    <row r="1021" spans="7:8" x14ac:dyDescent="0.2">
      <c r="G1021" s="23"/>
      <c r="H1021" s="23"/>
    </row>
    <row r="1022" spans="7:8" x14ac:dyDescent="0.2">
      <c r="H1022" s="23"/>
    </row>
    <row r="1023" spans="7:8" x14ac:dyDescent="0.2">
      <c r="H1023" s="23"/>
    </row>
    <row r="1024" spans="7:8" x14ac:dyDescent="0.2">
      <c r="H1024" s="23"/>
    </row>
    <row r="1025" spans="8:8" x14ac:dyDescent="0.2">
      <c r="H1025" s="23"/>
    </row>
    <row r="1026" spans="8:8" x14ac:dyDescent="0.2">
      <c r="H1026" s="23"/>
    </row>
    <row r="1027" spans="8:8" x14ac:dyDescent="0.2">
      <c r="H1027" s="23"/>
    </row>
    <row r="1028" spans="8:8" x14ac:dyDescent="0.2">
      <c r="H1028" s="23"/>
    </row>
    <row r="1029" spans="8:8" x14ac:dyDescent="0.2">
      <c r="H1029" s="23"/>
    </row>
    <row r="1030" spans="8:8" x14ac:dyDescent="0.2">
      <c r="H1030" s="23"/>
    </row>
    <row r="1031" spans="8:8" x14ac:dyDescent="0.2">
      <c r="H1031" s="23"/>
    </row>
    <row r="1032" spans="8:8" x14ac:dyDescent="0.2">
      <c r="H1032" s="23"/>
    </row>
    <row r="1033" spans="8:8" x14ac:dyDescent="0.2">
      <c r="H1033" s="23"/>
    </row>
    <row r="1034" spans="8:8" x14ac:dyDescent="0.2">
      <c r="H1034" s="23"/>
    </row>
    <row r="1035" spans="8:8" x14ac:dyDescent="0.2">
      <c r="H1035" s="23"/>
    </row>
    <row r="1036" spans="8:8" x14ac:dyDescent="0.2">
      <c r="H1036" s="23"/>
    </row>
    <row r="1037" spans="8:8" x14ac:dyDescent="0.2">
      <c r="H1037" s="23"/>
    </row>
    <row r="1038" spans="8:8" x14ac:dyDescent="0.2">
      <c r="H1038" s="23"/>
    </row>
    <row r="1039" spans="8:8" x14ac:dyDescent="0.2">
      <c r="H1039" s="23"/>
    </row>
    <row r="1040" spans="8:8" x14ac:dyDescent="0.2">
      <c r="H1040" s="23"/>
    </row>
    <row r="1041" spans="8:8" x14ac:dyDescent="0.2">
      <c r="H1041" s="23"/>
    </row>
    <row r="1042" spans="8:8" x14ac:dyDescent="0.2">
      <c r="H1042" s="23"/>
    </row>
    <row r="1043" spans="8:8" x14ac:dyDescent="0.2">
      <c r="H1043" s="23"/>
    </row>
    <row r="1044" spans="8:8" x14ac:dyDescent="0.2">
      <c r="H1044" s="23"/>
    </row>
    <row r="1045" spans="8:8" x14ac:dyDescent="0.2">
      <c r="H1045" s="23"/>
    </row>
    <row r="1046" spans="8:8" x14ac:dyDescent="0.2">
      <c r="H1046" s="23"/>
    </row>
    <row r="1047" spans="8:8" x14ac:dyDescent="0.2">
      <c r="H1047" s="23"/>
    </row>
    <row r="1048" spans="8:8" x14ac:dyDescent="0.2">
      <c r="H1048" s="23"/>
    </row>
    <row r="1049" spans="8:8" x14ac:dyDescent="0.2">
      <c r="H1049" s="23"/>
    </row>
    <row r="1050" spans="8:8" x14ac:dyDescent="0.2">
      <c r="H1050" s="23"/>
    </row>
    <row r="1051" spans="8:8" x14ac:dyDescent="0.2">
      <c r="H1051" s="23"/>
    </row>
    <row r="1052" spans="8:8" x14ac:dyDescent="0.2">
      <c r="H1052" s="23"/>
    </row>
    <row r="1053" spans="8:8" x14ac:dyDescent="0.2">
      <c r="H1053" s="23"/>
    </row>
    <row r="1054" spans="8:8" x14ac:dyDescent="0.2">
      <c r="H1054" s="23"/>
    </row>
    <row r="1055" spans="8:8" x14ac:dyDescent="0.2">
      <c r="H1055" s="23"/>
    </row>
    <row r="1056" spans="8:8" x14ac:dyDescent="0.2">
      <c r="H1056" s="23"/>
    </row>
    <row r="1057" spans="8:8" x14ac:dyDescent="0.2">
      <c r="H1057" s="23"/>
    </row>
    <row r="1058" spans="8:8" x14ac:dyDescent="0.2">
      <c r="H1058" s="23"/>
    </row>
    <row r="1059" spans="8:8" x14ac:dyDescent="0.2">
      <c r="H1059" s="23"/>
    </row>
    <row r="1060" spans="8:8" x14ac:dyDescent="0.2">
      <c r="H1060" s="23"/>
    </row>
    <row r="1061" spans="8:8" x14ac:dyDescent="0.2">
      <c r="H1061" s="23"/>
    </row>
    <row r="1062" spans="8:8" x14ac:dyDescent="0.2">
      <c r="H1062" s="23"/>
    </row>
    <row r="1063" spans="8:8" x14ac:dyDescent="0.2">
      <c r="H1063" s="23"/>
    </row>
    <row r="1064" spans="8:8" x14ac:dyDescent="0.2">
      <c r="H1064" s="23"/>
    </row>
    <row r="1065" spans="8:8" x14ac:dyDescent="0.2">
      <c r="H1065" s="23"/>
    </row>
    <row r="1066" spans="8:8" x14ac:dyDescent="0.2">
      <c r="H1066" s="23"/>
    </row>
    <row r="1067" spans="8:8" x14ac:dyDescent="0.2">
      <c r="H1067" s="23"/>
    </row>
    <row r="1068" spans="8:8" x14ac:dyDescent="0.2">
      <c r="H1068" s="23"/>
    </row>
    <row r="1069" spans="8:8" x14ac:dyDescent="0.2">
      <c r="H1069" s="23"/>
    </row>
    <row r="1070" spans="8:8" x14ac:dyDescent="0.2">
      <c r="H1070" s="23"/>
    </row>
    <row r="1071" spans="8:8" x14ac:dyDescent="0.2">
      <c r="H1071" s="23"/>
    </row>
    <row r="1072" spans="8:8" x14ac:dyDescent="0.2">
      <c r="H1072" s="23"/>
    </row>
    <row r="1073" spans="8:8" x14ac:dyDescent="0.2">
      <c r="H1073" s="23"/>
    </row>
    <row r="1074" spans="8:8" x14ac:dyDescent="0.2">
      <c r="H1074" s="23"/>
    </row>
    <row r="1075" spans="8:8" x14ac:dyDescent="0.2">
      <c r="H1075" s="23"/>
    </row>
    <row r="1076" spans="8:8" x14ac:dyDescent="0.2">
      <c r="H1076" s="23"/>
    </row>
    <row r="1077" spans="8:8" x14ac:dyDescent="0.2">
      <c r="H1077" s="23"/>
    </row>
    <row r="1078" spans="8:8" x14ac:dyDescent="0.2">
      <c r="H1078" s="23"/>
    </row>
    <row r="1079" spans="8:8" x14ac:dyDescent="0.2">
      <c r="H1079" s="23"/>
    </row>
    <row r="1080" spans="8:8" x14ac:dyDescent="0.2">
      <c r="H1080" s="23"/>
    </row>
    <row r="1081" spans="8:8" x14ac:dyDescent="0.2">
      <c r="H1081" s="23"/>
    </row>
    <row r="1082" spans="8:8" x14ac:dyDescent="0.2">
      <c r="H1082" s="23"/>
    </row>
    <row r="1083" spans="8:8" x14ac:dyDescent="0.2">
      <c r="H1083" s="23"/>
    </row>
    <row r="1084" spans="8:8" x14ac:dyDescent="0.2">
      <c r="H1084" s="23"/>
    </row>
    <row r="1085" spans="8:8" x14ac:dyDescent="0.2">
      <c r="H1085" s="23"/>
    </row>
    <row r="1086" spans="8:8" x14ac:dyDescent="0.2">
      <c r="H1086" s="23"/>
    </row>
    <row r="1087" spans="8:8" x14ac:dyDescent="0.2">
      <c r="H1087" s="23"/>
    </row>
    <row r="1088" spans="8:8" x14ac:dyDescent="0.2">
      <c r="H1088" s="23"/>
    </row>
    <row r="1089" spans="8:8" x14ac:dyDescent="0.2">
      <c r="H1089" s="23"/>
    </row>
    <row r="1090" spans="8:8" x14ac:dyDescent="0.2">
      <c r="H1090" s="23"/>
    </row>
    <row r="1091" spans="8:8" x14ac:dyDescent="0.2">
      <c r="H1091" s="23"/>
    </row>
    <row r="1092" spans="8:8" x14ac:dyDescent="0.2">
      <c r="H1092" s="23"/>
    </row>
    <row r="1093" spans="8:8" x14ac:dyDescent="0.2">
      <c r="H1093" s="23"/>
    </row>
    <row r="1094" spans="8:8" x14ac:dyDescent="0.2">
      <c r="H1094" s="23"/>
    </row>
    <row r="1095" spans="8:8" x14ac:dyDescent="0.2">
      <c r="H1095" s="23"/>
    </row>
    <row r="1096" spans="8:8" x14ac:dyDescent="0.2">
      <c r="H1096" s="23"/>
    </row>
    <row r="1097" spans="8:8" x14ac:dyDescent="0.2">
      <c r="H1097" s="23"/>
    </row>
    <row r="1098" spans="8:8" x14ac:dyDescent="0.2">
      <c r="H1098" s="23"/>
    </row>
    <row r="1099" spans="8:8" x14ac:dyDescent="0.2">
      <c r="H1099" s="23"/>
    </row>
    <row r="1100" spans="8:8" x14ac:dyDescent="0.2">
      <c r="H1100" s="23"/>
    </row>
    <row r="1101" spans="8:8" x14ac:dyDescent="0.2">
      <c r="H1101" s="23"/>
    </row>
    <row r="1102" spans="8:8" x14ac:dyDescent="0.2">
      <c r="H1102" s="23"/>
    </row>
    <row r="1103" spans="8:8" x14ac:dyDescent="0.2">
      <c r="H1103" s="23"/>
    </row>
    <row r="1104" spans="8:8" x14ac:dyDescent="0.2">
      <c r="H1104" s="23"/>
    </row>
    <row r="1105" spans="8:8" x14ac:dyDescent="0.2">
      <c r="H1105" s="23"/>
    </row>
    <row r="1106" spans="8:8" x14ac:dyDescent="0.2">
      <c r="H1106" s="23"/>
    </row>
    <row r="1107" spans="8:8" x14ac:dyDescent="0.2">
      <c r="H1107" s="23"/>
    </row>
    <row r="1108" spans="8:8" x14ac:dyDescent="0.2">
      <c r="H1108" s="23"/>
    </row>
    <row r="1109" spans="8:8" x14ac:dyDescent="0.2">
      <c r="H1109" s="23"/>
    </row>
    <row r="1110" spans="8:8" x14ac:dyDescent="0.2">
      <c r="H1110" s="23"/>
    </row>
    <row r="1111" spans="8:8" x14ac:dyDescent="0.2">
      <c r="H1111" s="23"/>
    </row>
    <row r="1112" spans="8:8" x14ac:dyDescent="0.2">
      <c r="H1112" s="23"/>
    </row>
    <row r="1113" spans="8:8" x14ac:dyDescent="0.2">
      <c r="H1113" s="23"/>
    </row>
    <row r="1114" spans="8:8" x14ac:dyDescent="0.2">
      <c r="H1114" s="23"/>
    </row>
    <row r="1115" spans="8:8" x14ac:dyDescent="0.2">
      <c r="H1115" s="23"/>
    </row>
    <row r="1116" spans="8:8" x14ac:dyDescent="0.2">
      <c r="H1116" s="23"/>
    </row>
    <row r="1117" spans="8:8" x14ac:dyDescent="0.2">
      <c r="H1117" s="23"/>
    </row>
    <row r="1118" spans="8:8" x14ac:dyDescent="0.2">
      <c r="H1118" s="23"/>
    </row>
    <row r="1119" spans="8:8" x14ac:dyDescent="0.2">
      <c r="H1119" s="23"/>
    </row>
    <row r="1120" spans="8:8" x14ac:dyDescent="0.2">
      <c r="H1120" s="23"/>
    </row>
    <row r="1121" spans="8:8" x14ac:dyDescent="0.2">
      <c r="H1121" s="23"/>
    </row>
    <row r="1122" spans="8:8" x14ac:dyDescent="0.2">
      <c r="H1122" s="23"/>
    </row>
    <row r="1123" spans="8:8" x14ac:dyDescent="0.2">
      <c r="H1123" s="23"/>
    </row>
    <row r="1124" spans="8:8" x14ac:dyDescent="0.2">
      <c r="H1124" s="23"/>
    </row>
    <row r="1125" spans="8:8" x14ac:dyDescent="0.2">
      <c r="H1125" s="23"/>
    </row>
    <row r="1126" spans="8:8" x14ac:dyDescent="0.2">
      <c r="H1126" s="23"/>
    </row>
    <row r="1127" spans="8:8" x14ac:dyDescent="0.2">
      <c r="H1127" s="23"/>
    </row>
    <row r="1128" spans="8:8" x14ac:dyDescent="0.2">
      <c r="H1128" s="23"/>
    </row>
    <row r="1129" spans="8:8" x14ac:dyDescent="0.2">
      <c r="H1129" s="23"/>
    </row>
    <row r="1130" spans="8:8" x14ac:dyDescent="0.2">
      <c r="H1130" s="23"/>
    </row>
    <row r="1131" spans="8:8" x14ac:dyDescent="0.2">
      <c r="H1131" s="23"/>
    </row>
    <row r="1132" spans="8:8" x14ac:dyDescent="0.2">
      <c r="H1132" s="23"/>
    </row>
    <row r="1133" spans="8:8" x14ac:dyDescent="0.2">
      <c r="H1133" s="23"/>
    </row>
    <row r="1134" spans="8:8" x14ac:dyDescent="0.2">
      <c r="H1134" s="23"/>
    </row>
    <row r="1135" spans="8:8" x14ac:dyDescent="0.2">
      <c r="H1135" s="23"/>
    </row>
    <row r="1136" spans="8:8" x14ac:dyDescent="0.2">
      <c r="H1136" s="23"/>
    </row>
    <row r="1137" spans="8:8" x14ac:dyDescent="0.2">
      <c r="H1137" s="23"/>
    </row>
    <row r="1138" spans="8:8" x14ac:dyDescent="0.2">
      <c r="H1138" s="23"/>
    </row>
    <row r="1139" spans="8:8" x14ac:dyDescent="0.2">
      <c r="H1139" s="23"/>
    </row>
    <row r="1140" spans="8:8" x14ac:dyDescent="0.2">
      <c r="H1140" s="23"/>
    </row>
    <row r="1141" spans="8:8" x14ac:dyDescent="0.2">
      <c r="H1141" s="23"/>
    </row>
    <row r="1142" spans="8:8" x14ac:dyDescent="0.2">
      <c r="H1142" s="23"/>
    </row>
    <row r="1143" spans="8:8" x14ac:dyDescent="0.2">
      <c r="H1143" s="23"/>
    </row>
    <row r="1144" spans="8:8" x14ac:dyDescent="0.2">
      <c r="H1144" s="23"/>
    </row>
    <row r="1145" spans="8:8" x14ac:dyDescent="0.2">
      <c r="H1145" s="23"/>
    </row>
    <row r="1146" spans="8:8" x14ac:dyDescent="0.2">
      <c r="H1146" s="23"/>
    </row>
    <row r="1147" spans="8:8" x14ac:dyDescent="0.2">
      <c r="H1147" s="23"/>
    </row>
    <row r="1148" spans="8:8" x14ac:dyDescent="0.2">
      <c r="H1148" s="23"/>
    </row>
    <row r="1149" spans="8:8" x14ac:dyDescent="0.2">
      <c r="H1149" s="23"/>
    </row>
    <row r="1150" spans="8:8" x14ac:dyDescent="0.2">
      <c r="H1150" s="23"/>
    </row>
    <row r="1151" spans="8:8" x14ac:dyDescent="0.2">
      <c r="H1151" s="23"/>
    </row>
    <row r="1152" spans="8:8" x14ac:dyDescent="0.2">
      <c r="H1152" s="23"/>
    </row>
    <row r="1153" spans="8:8" x14ac:dyDescent="0.2">
      <c r="H1153" s="23"/>
    </row>
    <row r="1154" spans="8:8" x14ac:dyDescent="0.2">
      <c r="H1154" s="23"/>
    </row>
    <row r="1155" spans="8:8" x14ac:dyDescent="0.2">
      <c r="H1155" s="23"/>
    </row>
    <row r="1156" spans="8:8" x14ac:dyDescent="0.2">
      <c r="H1156" s="23"/>
    </row>
    <row r="1157" spans="8:8" x14ac:dyDescent="0.2">
      <c r="H1157" s="23"/>
    </row>
    <row r="1158" spans="8:8" x14ac:dyDescent="0.2">
      <c r="H1158" s="23"/>
    </row>
    <row r="1159" spans="8:8" x14ac:dyDescent="0.2">
      <c r="H1159" s="23"/>
    </row>
    <row r="1160" spans="8:8" x14ac:dyDescent="0.2">
      <c r="H1160" s="23"/>
    </row>
    <row r="1161" spans="8:8" x14ac:dyDescent="0.2">
      <c r="H1161" s="23"/>
    </row>
    <row r="1162" spans="8:8" x14ac:dyDescent="0.2">
      <c r="H1162" s="23"/>
    </row>
    <row r="1163" spans="8:8" x14ac:dyDescent="0.2">
      <c r="H1163" s="23"/>
    </row>
    <row r="1164" spans="8:8" x14ac:dyDescent="0.2">
      <c r="H1164" s="23"/>
    </row>
    <row r="1165" spans="8:8" x14ac:dyDescent="0.2">
      <c r="H1165" s="23"/>
    </row>
    <row r="1166" spans="8:8" x14ac:dyDescent="0.2">
      <c r="H1166" s="23"/>
    </row>
    <row r="1167" spans="8:8" x14ac:dyDescent="0.2">
      <c r="H1167" s="23"/>
    </row>
    <row r="1168" spans="8:8" x14ac:dyDescent="0.2">
      <c r="H1168" s="23"/>
    </row>
    <row r="1169" spans="8:8" x14ac:dyDescent="0.2">
      <c r="H1169" s="23"/>
    </row>
    <row r="1170" spans="8:8" x14ac:dyDescent="0.2">
      <c r="H1170" s="23"/>
    </row>
    <row r="1171" spans="8:8" x14ac:dyDescent="0.2">
      <c r="H1171" s="23"/>
    </row>
    <row r="1172" spans="8:8" x14ac:dyDescent="0.2">
      <c r="H1172" s="23"/>
    </row>
    <row r="1173" spans="8:8" x14ac:dyDescent="0.2">
      <c r="H1173" s="23"/>
    </row>
    <row r="1174" spans="8:8" x14ac:dyDescent="0.2">
      <c r="H1174" s="23"/>
    </row>
    <row r="1175" spans="8:8" x14ac:dyDescent="0.2">
      <c r="H1175" s="23"/>
    </row>
    <row r="1176" spans="8:8" x14ac:dyDescent="0.2">
      <c r="H1176" s="23"/>
    </row>
    <row r="1177" spans="8:8" x14ac:dyDescent="0.2">
      <c r="H1177" s="23"/>
    </row>
    <row r="1178" spans="8:8" x14ac:dyDescent="0.2">
      <c r="H1178" s="23"/>
    </row>
    <row r="1179" spans="8:8" x14ac:dyDescent="0.2">
      <c r="H1179" s="23"/>
    </row>
    <row r="1180" spans="8:8" x14ac:dyDescent="0.2">
      <c r="H1180" s="23"/>
    </row>
    <row r="1181" spans="8:8" x14ac:dyDescent="0.2">
      <c r="H1181" s="23"/>
    </row>
    <row r="1182" spans="8:8" x14ac:dyDescent="0.2">
      <c r="H1182" s="23"/>
    </row>
    <row r="1183" spans="8:8" x14ac:dyDescent="0.2">
      <c r="H1183" s="23"/>
    </row>
    <row r="1184" spans="8:8" x14ac:dyDescent="0.2">
      <c r="H1184" s="23"/>
    </row>
    <row r="1185" spans="8:8" x14ac:dyDescent="0.2">
      <c r="H1185" s="23"/>
    </row>
    <row r="1186" spans="8:8" x14ac:dyDescent="0.2">
      <c r="H1186" s="23"/>
    </row>
    <row r="1187" spans="8:8" x14ac:dyDescent="0.2">
      <c r="H1187" s="23"/>
    </row>
    <row r="1188" spans="8:8" x14ac:dyDescent="0.2">
      <c r="H1188" s="23"/>
    </row>
    <row r="1189" spans="8:8" x14ac:dyDescent="0.2">
      <c r="H1189" s="23"/>
    </row>
    <row r="1190" spans="8:8" x14ac:dyDescent="0.2">
      <c r="H1190" s="23"/>
    </row>
    <row r="1191" spans="8:8" x14ac:dyDescent="0.2">
      <c r="H1191" s="23"/>
    </row>
    <row r="1192" spans="8:8" x14ac:dyDescent="0.2">
      <c r="H1192" s="23"/>
    </row>
    <row r="1193" spans="8:8" x14ac:dyDescent="0.2">
      <c r="H1193" s="23"/>
    </row>
    <row r="1194" spans="8:8" x14ac:dyDescent="0.2">
      <c r="H1194" s="23"/>
    </row>
    <row r="1195" spans="8:8" x14ac:dyDescent="0.2">
      <c r="H1195" s="23"/>
    </row>
    <row r="1196" spans="8:8" x14ac:dyDescent="0.2">
      <c r="H1196" s="23"/>
    </row>
    <row r="1197" spans="8:8" x14ac:dyDescent="0.2">
      <c r="H1197" s="23"/>
    </row>
    <row r="1198" spans="8:8" x14ac:dyDescent="0.2">
      <c r="H1198" s="23"/>
    </row>
    <row r="1199" spans="8:8" x14ac:dyDescent="0.2">
      <c r="H1199" s="23"/>
    </row>
    <row r="1200" spans="8:8" x14ac:dyDescent="0.2">
      <c r="H1200" s="23"/>
    </row>
    <row r="1201" spans="8:8" x14ac:dyDescent="0.2">
      <c r="H1201" s="23"/>
    </row>
    <row r="1202" spans="8:8" x14ac:dyDescent="0.2">
      <c r="H1202" s="23"/>
    </row>
    <row r="1203" spans="8:8" x14ac:dyDescent="0.2">
      <c r="H1203" s="23"/>
    </row>
    <row r="1204" spans="8:8" x14ac:dyDescent="0.2">
      <c r="H1204" s="23"/>
    </row>
    <row r="1205" spans="8:8" x14ac:dyDescent="0.2">
      <c r="H1205" s="23"/>
    </row>
    <row r="1206" spans="8:8" x14ac:dyDescent="0.2">
      <c r="H1206" s="23"/>
    </row>
    <row r="1207" spans="8:8" x14ac:dyDescent="0.2">
      <c r="H1207" s="23"/>
    </row>
    <row r="1208" spans="8:8" x14ac:dyDescent="0.2">
      <c r="H1208" s="23"/>
    </row>
    <row r="1209" spans="8:8" x14ac:dyDescent="0.2">
      <c r="H1209" s="23"/>
    </row>
    <row r="1210" spans="8:8" x14ac:dyDescent="0.2">
      <c r="H1210" s="23"/>
    </row>
    <row r="1211" spans="8:8" x14ac:dyDescent="0.2">
      <c r="H1211" s="23"/>
    </row>
    <row r="1212" spans="8:8" x14ac:dyDescent="0.2">
      <c r="H1212" s="23"/>
    </row>
    <row r="1213" spans="8:8" x14ac:dyDescent="0.2">
      <c r="H1213" s="23"/>
    </row>
    <row r="1214" spans="8:8" x14ac:dyDescent="0.2">
      <c r="H1214" s="23"/>
    </row>
    <row r="1215" spans="8:8" x14ac:dyDescent="0.2">
      <c r="H1215" s="23"/>
    </row>
    <row r="1216" spans="8:8" x14ac:dyDescent="0.2">
      <c r="H1216" s="23"/>
    </row>
    <row r="1217" spans="8:8" x14ac:dyDescent="0.2">
      <c r="H1217" s="23"/>
    </row>
    <row r="1218" spans="8:8" x14ac:dyDescent="0.2">
      <c r="H1218" s="23"/>
    </row>
    <row r="1219" spans="8:8" x14ac:dyDescent="0.2">
      <c r="H1219" s="23"/>
    </row>
    <row r="1220" spans="8:8" x14ac:dyDescent="0.2">
      <c r="H1220" s="23"/>
    </row>
    <row r="1221" spans="8:8" x14ac:dyDescent="0.2">
      <c r="H1221" s="23"/>
    </row>
    <row r="1222" spans="8:8" x14ac:dyDescent="0.2">
      <c r="H1222" s="23"/>
    </row>
    <row r="1223" spans="8:8" x14ac:dyDescent="0.2">
      <c r="H1223" s="23"/>
    </row>
    <row r="1224" spans="8:8" x14ac:dyDescent="0.2">
      <c r="H1224" s="23"/>
    </row>
    <row r="1225" spans="8:8" x14ac:dyDescent="0.2">
      <c r="H1225" s="23"/>
    </row>
    <row r="1226" spans="8:8" x14ac:dyDescent="0.2">
      <c r="H1226" s="23"/>
    </row>
    <row r="1227" spans="8:8" x14ac:dyDescent="0.2">
      <c r="H1227" s="23"/>
    </row>
    <row r="1228" spans="8:8" x14ac:dyDescent="0.2">
      <c r="H1228" s="23"/>
    </row>
    <row r="1229" spans="8:8" x14ac:dyDescent="0.2">
      <c r="H1229" s="23"/>
    </row>
    <row r="1230" spans="8:8" x14ac:dyDescent="0.2">
      <c r="H1230" s="23"/>
    </row>
    <row r="1231" spans="8:8" x14ac:dyDescent="0.2">
      <c r="H1231" s="23"/>
    </row>
    <row r="1232" spans="8:8" x14ac:dyDescent="0.2">
      <c r="H1232" s="23"/>
    </row>
    <row r="1233" spans="8:8" x14ac:dyDescent="0.2">
      <c r="H1233" s="23"/>
    </row>
    <row r="1234" spans="8:8" x14ac:dyDescent="0.2">
      <c r="H1234" s="23"/>
    </row>
    <row r="1235" spans="8:8" x14ac:dyDescent="0.2">
      <c r="H1235" s="23"/>
    </row>
    <row r="1236" spans="8:8" x14ac:dyDescent="0.2">
      <c r="H1236" s="23"/>
    </row>
    <row r="1237" spans="8:8" x14ac:dyDescent="0.2">
      <c r="H1237" s="23"/>
    </row>
    <row r="1238" spans="8:8" x14ac:dyDescent="0.2">
      <c r="H1238" s="23"/>
    </row>
    <row r="1239" spans="8:8" x14ac:dyDescent="0.2">
      <c r="H1239" s="23"/>
    </row>
    <row r="1240" spans="8:8" x14ac:dyDescent="0.2">
      <c r="H1240" s="23"/>
    </row>
    <row r="1241" spans="8:8" x14ac:dyDescent="0.2">
      <c r="H1241" s="23"/>
    </row>
    <row r="1242" spans="8:8" x14ac:dyDescent="0.2">
      <c r="H1242" s="23"/>
    </row>
    <row r="1243" spans="8:8" x14ac:dyDescent="0.2">
      <c r="H1243" s="23"/>
    </row>
    <row r="1244" spans="8:8" x14ac:dyDescent="0.2">
      <c r="H1244" s="23"/>
    </row>
    <row r="1245" spans="8:8" x14ac:dyDescent="0.2">
      <c r="H1245" s="23"/>
    </row>
    <row r="1246" spans="8:8" x14ac:dyDescent="0.2">
      <c r="H1246" s="23"/>
    </row>
    <row r="1247" spans="8:8" x14ac:dyDescent="0.2">
      <c r="H1247" s="23"/>
    </row>
    <row r="1248" spans="8:8" x14ac:dyDescent="0.2">
      <c r="H1248" s="23"/>
    </row>
    <row r="1249" spans="8:8" x14ac:dyDescent="0.2">
      <c r="H1249" s="23"/>
    </row>
    <row r="1250" spans="8:8" x14ac:dyDescent="0.2">
      <c r="H1250" s="23"/>
    </row>
    <row r="1251" spans="8:8" x14ac:dyDescent="0.2">
      <c r="H1251" s="23"/>
    </row>
    <row r="1252" spans="8:8" x14ac:dyDescent="0.2">
      <c r="H1252" s="23"/>
    </row>
    <row r="1253" spans="8:8" x14ac:dyDescent="0.2">
      <c r="H1253" s="23"/>
    </row>
    <row r="1254" spans="8:8" x14ac:dyDescent="0.2">
      <c r="H1254" s="23"/>
    </row>
    <row r="1255" spans="8:8" x14ac:dyDescent="0.2">
      <c r="H1255" s="23"/>
    </row>
    <row r="1256" spans="8:8" x14ac:dyDescent="0.2">
      <c r="H1256" s="23"/>
    </row>
    <row r="1257" spans="8:8" x14ac:dyDescent="0.2">
      <c r="H1257" s="23"/>
    </row>
    <row r="1258" spans="8:8" x14ac:dyDescent="0.2">
      <c r="H1258" s="23"/>
    </row>
    <row r="1259" spans="8:8" x14ac:dyDescent="0.2">
      <c r="H1259" s="23"/>
    </row>
    <row r="1260" spans="8:8" x14ac:dyDescent="0.2">
      <c r="H1260" s="23"/>
    </row>
    <row r="1261" spans="8:8" x14ac:dyDescent="0.2">
      <c r="H1261" s="23"/>
    </row>
    <row r="1262" spans="8:8" x14ac:dyDescent="0.2">
      <c r="H1262" s="23"/>
    </row>
    <row r="1263" spans="8:8" x14ac:dyDescent="0.2">
      <c r="H1263" s="23"/>
    </row>
    <row r="1264" spans="8:8" x14ac:dyDescent="0.2">
      <c r="H1264" s="23"/>
    </row>
    <row r="1265" spans="8:8" x14ac:dyDescent="0.2">
      <c r="H1265" s="23"/>
    </row>
    <row r="1266" spans="8:8" x14ac:dyDescent="0.2">
      <c r="H1266" s="23"/>
    </row>
    <row r="1267" spans="8:8" x14ac:dyDescent="0.2">
      <c r="H1267" s="23"/>
    </row>
    <row r="1268" spans="8:8" x14ac:dyDescent="0.2">
      <c r="H1268" s="23"/>
    </row>
    <row r="1269" spans="8:8" x14ac:dyDescent="0.2">
      <c r="H1269" s="23"/>
    </row>
    <row r="1270" spans="8:8" x14ac:dyDescent="0.2">
      <c r="H1270" s="23"/>
    </row>
    <row r="1271" spans="8:8" x14ac:dyDescent="0.2">
      <c r="H1271" s="23"/>
    </row>
    <row r="1272" spans="8:8" x14ac:dyDescent="0.2">
      <c r="H1272" s="23"/>
    </row>
    <row r="1273" spans="8:8" x14ac:dyDescent="0.2">
      <c r="H1273" s="23"/>
    </row>
    <row r="1274" spans="8:8" x14ac:dyDescent="0.2">
      <c r="H1274" s="23"/>
    </row>
    <row r="1275" spans="8:8" x14ac:dyDescent="0.2">
      <c r="H1275" s="23"/>
    </row>
    <row r="1276" spans="8:8" x14ac:dyDescent="0.2">
      <c r="H1276" s="23"/>
    </row>
    <row r="1277" spans="8:8" x14ac:dyDescent="0.2">
      <c r="H1277" s="23"/>
    </row>
    <row r="1278" spans="8:8" x14ac:dyDescent="0.2">
      <c r="H1278" s="23"/>
    </row>
    <row r="1279" spans="8:8" x14ac:dyDescent="0.2">
      <c r="H1279" s="23"/>
    </row>
    <row r="1280" spans="8:8" x14ac:dyDescent="0.2">
      <c r="H1280" s="23"/>
    </row>
    <row r="1281" spans="8:8" x14ac:dyDescent="0.2">
      <c r="H1281" s="23"/>
    </row>
    <row r="1282" spans="8:8" x14ac:dyDescent="0.2">
      <c r="H1282" s="23"/>
    </row>
    <row r="1283" spans="8:8" x14ac:dyDescent="0.2">
      <c r="H1283" s="23"/>
    </row>
    <row r="1284" spans="8:8" x14ac:dyDescent="0.2">
      <c r="H1284" s="23"/>
    </row>
    <row r="1285" spans="8:8" x14ac:dyDescent="0.2">
      <c r="H1285" s="23"/>
    </row>
    <row r="1286" spans="8:8" x14ac:dyDescent="0.2">
      <c r="H1286" s="23"/>
    </row>
    <row r="1287" spans="8:8" x14ac:dyDescent="0.2">
      <c r="H1287" s="23"/>
    </row>
    <row r="1288" spans="8:8" x14ac:dyDescent="0.2">
      <c r="H1288" s="23"/>
    </row>
    <row r="1289" spans="8:8" x14ac:dyDescent="0.2">
      <c r="H1289" s="23"/>
    </row>
    <row r="1290" spans="8:8" x14ac:dyDescent="0.2">
      <c r="H1290" s="23"/>
    </row>
    <row r="1291" spans="8:8" x14ac:dyDescent="0.2">
      <c r="H1291" s="23"/>
    </row>
    <row r="1292" spans="8:8" x14ac:dyDescent="0.2">
      <c r="H1292" s="23"/>
    </row>
    <row r="1293" spans="8:8" x14ac:dyDescent="0.2">
      <c r="H1293" s="23"/>
    </row>
    <row r="1294" spans="8:8" x14ac:dyDescent="0.2">
      <c r="H1294" s="23"/>
    </row>
    <row r="1295" spans="8:8" x14ac:dyDescent="0.2">
      <c r="H1295" s="23"/>
    </row>
    <row r="1296" spans="8:8" x14ac:dyDescent="0.2">
      <c r="H1296" s="23"/>
    </row>
    <row r="1297" spans="8:8" x14ac:dyDescent="0.2">
      <c r="H1297" s="23"/>
    </row>
    <row r="1298" spans="8:8" x14ac:dyDescent="0.2">
      <c r="H1298" s="23"/>
    </row>
    <row r="1299" spans="8:8" x14ac:dyDescent="0.2">
      <c r="H1299" s="23"/>
    </row>
    <row r="1300" spans="8:8" x14ac:dyDescent="0.2">
      <c r="H1300" s="23"/>
    </row>
    <row r="1301" spans="8:8" x14ac:dyDescent="0.2">
      <c r="H1301" s="23"/>
    </row>
    <row r="1302" spans="8:8" x14ac:dyDescent="0.2">
      <c r="H1302" s="23"/>
    </row>
    <row r="1303" spans="8:8" x14ac:dyDescent="0.2">
      <c r="H1303" s="23"/>
    </row>
    <row r="1304" spans="8:8" x14ac:dyDescent="0.2">
      <c r="H1304" s="23"/>
    </row>
    <row r="1305" spans="8:8" x14ac:dyDescent="0.2">
      <c r="H1305" s="23"/>
    </row>
    <row r="1306" spans="8:8" x14ac:dyDescent="0.2">
      <c r="H1306" s="23"/>
    </row>
    <row r="1307" spans="8:8" x14ac:dyDescent="0.2">
      <c r="H1307" s="23"/>
    </row>
    <row r="1308" spans="8:8" x14ac:dyDescent="0.2">
      <c r="H1308" s="23"/>
    </row>
    <row r="1309" spans="8:8" x14ac:dyDescent="0.2">
      <c r="H1309" s="23"/>
    </row>
    <row r="1310" spans="8:8" x14ac:dyDescent="0.2">
      <c r="H1310" s="23"/>
    </row>
    <row r="1311" spans="8:8" x14ac:dyDescent="0.2">
      <c r="H1311" s="23"/>
    </row>
    <row r="1312" spans="8:8" x14ac:dyDescent="0.2">
      <c r="H1312" s="23"/>
    </row>
    <row r="1313" spans="8:8" x14ac:dyDescent="0.2">
      <c r="H1313" s="23"/>
    </row>
    <row r="1314" spans="8:8" x14ac:dyDescent="0.2">
      <c r="H1314" s="23"/>
    </row>
    <row r="1315" spans="8:8" x14ac:dyDescent="0.2">
      <c r="H1315" s="23"/>
    </row>
    <row r="1316" spans="8:8" x14ac:dyDescent="0.2">
      <c r="H1316" s="23"/>
    </row>
    <row r="1317" spans="8:8" x14ac:dyDescent="0.2">
      <c r="H1317" s="23"/>
    </row>
    <row r="1318" spans="8:8" x14ac:dyDescent="0.2">
      <c r="H1318" s="23"/>
    </row>
    <row r="1319" spans="8:8" x14ac:dyDescent="0.2">
      <c r="H1319" s="23"/>
    </row>
    <row r="1320" spans="8:8" x14ac:dyDescent="0.2">
      <c r="H1320" s="23"/>
    </row>
    <row r="1321" spans="8:8" x14ac:dyDescent="0.2">
      <c r="H1321" s="23"/>
    </row>
    <row r="1322" spans="8:8" x14ac:dyDescent="0.2">
      <c r="H1322" s="23"/>
    </row>
    <row r="1323" spans="8:8" x14ac:dyDescent="0.2">
      <c r="H1323" s="23"/>
    </row>
    <row r="1324" spans="8:8" x14ac:dyDescent="0.2">
      <c r="H1324" s="23"/>
    </row>
    <row r="1325" spans="8:8" x14ac:dyDescent="0.2">
      <c r="H1325" s="23"/>
    </row>
    <row r="1326" spans="8:8" x14ac:dyDescent="0.2">
      <c r="H1326" s="23"/>
    </row>
    <row r="1327" spans="8:8" x14ac:dyDescent="0.2">
      <c r="H1327" s="23"/>
    </row>
    <row r="1328" spans="8:8" x14ac:dyDescent="0.2">
      <c r="H1328" s="23"/>
    </row>
    <row r="1329" spans="8:8" x14ac:dyDescent="0.2">
      <c r="H1329" s="23"/>
    </row>
    <row r="1330" spans="8:8" x14ac:dyDescent="0.2">
      <c r="H1330" s="23"/>
    </row>
    <row r="1331" spans="8:8" x14ac:dyDescent="0.2">
      <c r="H1331" s="23"/>
    </row>
    <row r="1332" spans="8:8" x14ac:dyDescent="0.2">
      <c r="H1332" s="23"/>
    </row>
    <row r="1333" spans="8:8" x14ac:dyDescent="0.2">
      <c r="H1333" s="23"/>
    </row>
    <row r="1334" spans="8:8" x14ac:dyDescent="0.2">
      <c r="H1334" s="23"/>
    </row>
    <row r="1335" spans="8:8" x14ac:dyDescent="0.2">
      <c r="H1335" s="23"/>
    </row>
    <row r="1336" spans="8:8" x14ac:dyDescent="0.2">
      <c r="H1336" s="23"/>
    </row>
    <row r="1337" spans="8:8" x14ac:dyDescent="0.2">
      <c r="H1337" s="23"/>
    </row>
    <row r="1338" spans="8:8" x14ac:dyDescent="0.2">
      <c r="H1338" s="23"/>
    </row>
    <row r="1339" spans="8:8" x14ac:dyDescent="0.2">
      <c r="H1339" s="23"/>
    </row>
    <row r="1340" spans="8:8" x14ac:dyDescent="0.2">
      <c r="H1340" s="23"/>
    </row>
    <row r="1341" spans="8:8" x14ac:dyDescent="0.2">
      <c r="H1341" s="23"/>
    </row>
    <row r="1342" spans="8:8" x14ac:dyDescent="0.2">
      <c r="H1342" s="23"/>
    </row>
    <row r="1343" spans="8:8" x14ac:dyDescent="0.2">
      <c r="H1343" s="23"/>
    </row>
    <row r="1344" spans="8:8" x14ac:dyDescent="0.2">
      <c r="H1344" s="23"/>
    </row>
    <row r="1345" spans="8:8" x14ac:dyDescent="0.2">
      <c r="H1345" s="23"/>
    </row>
    <row r="1346" spans="8:8" x14ac:dyDescent="0.2">
      <c r="H1346" s="23"/>
    </row>
    <row r="1347" spans="8:8" x14ac:dyDescent="0.2">
      <c r="H1347" s="23"/>
    </row>
    <row r="1348" spans="8:8" x14ac:dyDescent="0.2">
      <c r="H1348" s="23"/>
    </row>
    <row r="1349" spans="8:8" x14ac:dyDescent="0.2">
      <c r="H1349" s="23"/>
    </row>
    <row r="1350" spans="8:8" x14ac:dyDescent="0.2">
      <c r="H1350" s="23"/>
    </row>
    <row r="1351" spans="8:8" x14ac:dyDescent="0.2">
      <c r="H1351" s="23"/>
    </row>
    <row r="1352" spans="8:8" x14ac:dyDescent="0.2">
      <c r="H1352" s="23"/>
    </row>
    <row r="1353" spans="8:8" x14ac:dyDescent="0.2">
      <c r="H1353" s="23"/>
    </row>
    <row r="1354" spans="8:8" x14ac:dyDescent="0.2">
      <c r="H1354" s="23"/>
    </row>
    <row r="1355" spans="8:8" x14ac:dyDescent="0.2">
      <c r="H1355" s="23"/>
    </row>
    <row r="1356" spans="8:8" x14ac:dyDescent="0.2">
      <c r="H1356" s="23"/>
    </row>
    <row r="1357" spans="8:8" x14ac:dyDescent="0.2">
      <c r="H1357" s="23"/>
    </row>
    <row r="1358" spans="8:8" x14ac:dyDescent="0.2">
      <c r="H1358" s="23"/>
    </row>
    <row r="1359" spans="8:8" x14ac:dyDescent="0.2">
      <c r="H1359" s="23"/>
    </row>
    <row r="1360" spans="8:8" x14ac:dyDescent="0.2">
      <c r="H1360" s="23"/>
    </row>
    <row r="1361" spans="8:8" x14ac:dyDescent="0.2">
      <c r="H1361" s="23"/>
    </row>
    <row r="1362" spans="8:8" x14ac:dyDescent="0.2">
      <c r="H1362" s="23"/>
    </row>
    <row r="1363" spans="8:8" x14ac:dyDescent="0.2">
      <c r="H1363" s="23"/>
    </row>
    <row r="1364" spans="8:8" x14ac:dyDescent="0.2">
      <c r="H1364" s="23"/>
    </row>
    <row r="1365" spans="8:8" x14ac:dyDescent="0.2">
      <c r="H1365" s="23"/>
    </row>
    <row r="1366" spans="8:8" x14ac:dyDescent="0.2">
      <c r="H1366" s="23"/>
    </row>
    <row r="1367" spans="8:8" x14ac:dyDescent="0.2">
      <c r="H1367" s="23"/>
    </row>
    <row r="1368" spans="8:8" x14ac:dyDescent="0.2">
      <c r="H1368" s="23"/>
    </row>
    <row r="1369" spans="8:8" x14ac:dyDescent="0.2">
      <c r="H1369" s="23"/>
    </row>
    <row r="1370" spans="8:8" x14ac:dyDescent="0.2">
      <c r="H1370" s="23"/>
    </row>
    <row r="1371" spans="8:8" x14ac:dyDescent="0.2">
      <c r="H1371" s="23"/>
    </row>
    <row r="1372" spans="8:8" x14ac:dyDescent="0.2">
      <c r="H1372" s="23"/>
    </row>
    <row r="1373" spans="8:8" x14ac:dyDescent="0.2">
      <c r="H1373" s="23"/>
    </row>
    <row r="1374" spans="8:8" x14ac:dyDescent="0.2">
      <c r="H1374" s="23"/>
    </row>
    <row r="1375" spans="8:8" x14ac:dyDescent="0.2">
      <c r="H1375" s="23"/>
    </row>
    <row r="1376" spans="8:8" x14ac:dyDescent="0.2">
      <c r="H1376" s="23"/>
    </row>
    <row r="1377" spans="8:8" x14ac:dyDescent="0.2">
      <c r="H1377" s="23"/>
    </row>
    <row r="1378" spans="8:8" x14ac:dyDescent="0.2">
      <c r="H1378" s="23"/>
    </row>
    <row r="1379" spans="8:8" x14ac:dyDescent="0.2">
      <c r="H1379" s="23"/>
    </row>
    <row r="1380" spans="8:8" x14ac:dyDescent="0.2">
      <c r="H1380" s="23"/>
    </row>
    <row r="1381" spans="8:8" x14ac:dyDescent="0.2">
      <c r="H1381" s="23"/>
    </row>
    <row r="1382" spans="8:8" x14ac:dyDescent="0.2">
      <c r="H1382" s="23"/>
    </row>
    <row r="1383" spans="8:8" x14ac:dyDescent="0.2">
      <c r="H1383" s="23"/>
    </row>
    <row r="1384" spans="8:8" x14ac:dyDescent="0.2">
      <c r="H1384" s="23"/>
    </row>
    <row r="1385" spans="8:8" x14ac:dyDescent="0.2">
      <c r="H1385" s="23"/>
    </row>
    <row r="1386" spans="8:8" x14ac:dyDescent="0.2">
      <c r="H1386" s="23"/>
    </row>
    <row r="1387" spans="8:8" x14ac:dyDescent="0.2">
      <c r="H1387" s="23"/>
    </row>
    <row r="1388" spans="8:8" x14ac:dyDescent="0.2">
      <c r="H1388" s="23"/>
    </row>
    <row r="1389" spans="8:8" x14ac:dyDescent="0.2">
      <c r="H1389" s="23"/>
    </row>
    <row r="1390" spans="8:8" x14ac:dyDescent="0.2">
      <c r="H1390" s="23"/>
    </row>
    <row r="1391" spans="8:8" x14ac:dyDescent="0.2">
      <c r="H1391" s="23"/>
    </row>
    <row r="1392" spans="8:8" x14ac:dyDescent="0.2">
      <c r="H1392" s="23"/>
    </row>
    <row r="1393" spans="8:8" x14ac:dyDescent="0.2">
      <c r="H1393" s="23"/>
    </row>
    <row r="1394" spans="8:8" x14ac:dyDescent="0.2">
      <c r="H1394" s="23"/>
    </row>
    <row r="1395" spans="8:8" x14ac:dyDescent="0.2">
      <c r="H1395" s="23"/>
    </row>
    <row r="1396" spans="8:8" x14ac:dyDescent="0.2">
      <c r="H1396" s="23"/>
    </row>
    <row r="1397" spans="8:8" x14ac:dyDescent="0.2">
      <c r="H1397" s="23"/>
    </row>
    <row r="1398" spans="8:8" x14ac:dyDescent="0.2">
      <c r="H1398" s="23"/>
    </row>
    <row r="1399" spans="8:8" x14ac:dyDescent="0.2">
      <c r="H1399" s="23"/>
    </row>
    <row r="1400" spans="8:8" x14ac:dyDescent="0.2">
      <c r="H1400" s="23"/>
    </row>
    <row r="1401" spans="8:8" x14ac:dyDescent="0.2">
      <c r="H1401" s="23"/>
    </row>
    <row r="1402" spans="8:8" x14ac:dyDescent="0.2">
      <c r="H1402" s="23"/>
    </row>
    <row r="1403" spans="8:8" x14ac:dyDescent="0.2">
      <c r="H1403" s="23"/>
    </row>
    <row r="1404" spans="8:8" x14ac:dyDescent="0.2">
      <c r="H1404" s="23"/>
    </row>
    <row r="1405" spans="8:8" x14ac:dyDescent="0.2">
      <c r="H1405" s="23"/>
    </row>
    <row r="1406" spans="8:8" x14ac:dyDescent="0.2">
      <c r="H1406" s="23"/>
    </row>
    <row r="1407" spans="8:8" x14ac:dyDescent="0.2">
      <c r="H1407" s="23"/>
    </row>
    <row r="1408" spans="8:8" x14ac:dyDescent="0.2">
      <c r="H1408" s="23"/>
    </row>
    <row r="1409" spans="8:8" x14ac:dyDescent="0.2">
      <c r="H1409" s="23"/>
    </row>
    <row r="1410" spans="8:8" x14ac:dyDescent="0.2">
      <c r="H1410" s="23"/>
    </row>
    <row r="1411" spans="8:8" x14ac:dyDescent="0.2">
      <c r="H1411" s="23"/>
    </row>
    <row r="1412" spans="8:8" x14ac:dyDescent="0.2">
      <c r="H1412" s="23"/>
    </row>
    <row r="1413" spans="8:8" x14ac:dyDescent="0.2">
      <c r="H1413" s="23"/>
    </row>
    <row r="1414" spans="8:8" x14ac:dyDescent="0.2">
      <c r="H1414" s="23"/>
    </row>
    <row r="1415" spans="8:8" x14ac:dyDescent="0.2">
      <c r="H1415" s="23"/>
    </row>
    <row r="1416" spans="8:8" x14ac:dyDescent="0.2">
      <c r="H1416" s="23"/>
    </row>
    <row r="1417" spans="8:8" x14ac:dyDescent="0.2">
      <c r="H1417" s="23"/>
    </row>
    <row r="1418" spans="8:8" x14ac:dyDescent="0.2">
      <c r="H1418" s="23"/>
    </row>
    <row r="1419" spans="8:8" x14ac:dyDescent="0.2">
      <c r="H1419" s="23"/>
    </row>
    <row r="1420" spans="8:8" x14ac:dyDescent="0.2">
      <c r="H1420" s="23"/>
    </row>
    <row r="1421" spans="8:8" x14ac:dyDescent="0.2">
      <c r="H1421" s="23"/>
    </row>
    <row r="1422" spans="8:8" x14ac:dyDescent="0.2">
      <c r="H1422" s="23"/>
    </row>
    <row r="1423" spans="8:8" x14ac:dyDescent="0.2">
      <c r="H1423" s="23"/>
    </row>
    <row r="1424" spans="8:8" x14ac:dyDescent="0.2">
      <c r="H1424" s="23"/>
    </row>
    <row r="1425" spans="8:8" x14ac:dyDescent="0.2">
      <c r="H1425" s="23"/>
    </row>
    <row r="1426" spans="8:8" x14ac:dyDescent="0.2">
      <c r="H1426" s="23"/>
    </row>
    <row r="1427" spans="8:8" x14ac:dyDescent="0.2">
      <c r="H1427" s="23"/>
    </row>
    <row r="1428" spans="8:8" x14ac:dyDescent="0.2">
      <c r="H1428" s="23"/>
    </row>
    <row r="1429" spans="8:8" x14ac:dyDescent="0.2">
      <c r="H1429" s="23"/>
    </row>
    <row r="1430" spans="8:8" x14ac:dyDescent="0.2">
      <c r="H1430" s="23"/>
    </row>
    <row r="1431" spans="8:8" x14ac:dyDescent="0.2">
      <c r="H1431" s="23"/>
    </row>
    <row r="1432" spans="8:8" x14ac:dyDescent="0.2">
      <c r="H1432" s="23"/>
    </row>
    <row r="1433" spans="8:8" x14ac:dyDescent="0.2">
      <c r="H1433" s="23"/>
    </row>
    <row r="1434" spans="8:8" x14ac:dyDescent="0.2">
      <c r="H1434" s="23"/>
    </row>
    <row r="1435" spans="8:8" x14ac:dyDescent="0.2">
      <c r="H1435" s="23"/>
    </row>
    <row r="1436" spans="8:8" x14ac:dyDescent="0.2">
      <c r="H1436" s="23"/>
    </row>
    <row r="1437" spans="8:8" x14ac:dyDescent="0.2">
      <c r="H1437" s="23"/>
    </row>
    <row r="1438" spans="8:8" x14ac:dyDescent="0.2">
      <c r="H1438" s="23"/>
    </row>
    <row r="1439" spans="8:8" x14ac:dyDescent="0.2">
      <c r="H1439" s="23"/>
    </row>
    <row r="1440" spans="8:8" x14ac:dyDescent="0.2">
      <c r="H1440" s="23"/>
    </row>
    <row r="1441" spans="8:8" x14ac:dyDescent="0.2">
      <c r="H1441" s="23"/>
    </row>
    <row r="1442" spans="8:8" x14ac:dyDescent="0.2">
      <c r="H1442" s="23"/>
    </row>
    <row r="1443" spans="8:8" x14ac:dyDescent="0.2">
      <c r="H1443" s="23"/>
    </row>
    <row r="1444" spans="8:8" x14ac:dyDescent="0.2">
      <c r="H1444" s="23"/>
    </row>
    <row r="1445" spans="8:8" x14ac:dyDescent="0.2">
      <c r="H1445" s="23"/>
    </row>
    <row r="1446" spans="8:8" x14ac:dyDescent="0.2">
      <c r="H1446" s="23"/>
    </row>
    <row r="1447" spans="8:8" x14ac:dyDescent="0.2">
      <c r="H1447" s="23"/>
    </row>
  </sheetData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Sheet3</vt:lpstr>
      <vt:lpstr>Sheet4</vt:lpstr>
      <vt:lpstr>Sheet5</vt:lpstr>
      <vt:lpstr>Sheet6</vt:lpstr>
      <vt:lpstr>Sheet7</vt:lpstr>
      <vt:lpstr>Sheet8</vt:lpstr>
      <vt:lpstr>2 month Regression setup sheet</vt:lpstr>
      <vt:lpstr>1 month Regression setup sheet</vt:lpstr>
      <vt:lpstr>US prod &amp; WTI price</vt:lpstr>
      <vt:lpstr>Annual Crude prices-Production</vt:lpstr>
      <vt:lpstr>Sheet19</vt:lpstr>
      <vt:lpstr>Sheet20</vt:lpstr>
      <vt:lpstr>Sheet21</vt:lpstr>
      <vt:lpstr>Sheet22</vt:lpstr>
      <vt:lpstr>Sheet23</vt:lpstr>
      <vt:lpstr>Sheet24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2020-01-04T09:20:22Z</dcterms:created>
  <dcterms:modified xsi:type="dcterms:W3CDTF">2020-01-04T09:20:40Z</dcterms:modified>
</cp:coreProperties>
</file>